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LocalData\jarajala\documents\OSMO Osaamista maan hoitoon 2015\4.3. Työkalupakki Materiaalit\Työkalut\Ruotsiksi työkalut\"/>
    </mc:Choice>
  </mc:AlternateContent>
  <bookViews>
    <workbookView xWindow="0" yWindow="0" windowWidth="23040" windowHeight="9870" tabRatio="345"/>
  </bookViews>
  <sheets>
    <sheet name="Bruksanvisning" sheetId="3" r:id="rId1"/>
    <sheet name="2. Problemfält" sheetId="1" r:id="rId2"/>
    <sheet name="3. Alla fält" sheetId="2" r:id="rId3"/>
  </sheets>
  <definedNames>
    <definedName name="_xlnm.Print_Area" localSheetId="1">'2. Problemfält'!$A$5:$X$40</definedName>
    <definedName name="_xlnm.Print_Area" localSheetId="2">'3. Alla fält'!$A$4:$X$30</definedName>
  </definedNames>
  <calcPr calcId="162913"/>
</workbook>
</file>

<file path=xl/calcChain.xml><?xml version="1.0" encoding="utf-8"?>
<calcChain xmlns="http://schemas.openxmlformats.org/spreadsheetml/2006/main">
  <c r="AB28" i="2" l="1"/>
  <c r="AA28" i="2"/>
  <c r="Z28" i="2"/>
  <c r="I28" i="2"/>
  <c r="AB32" i="2"/>
  <c r="AA32" i="2"/>
  <c r="Z32" i="2"/>
  <c r="I32" i="2"/>
  <c r="AB31" i="2"/>
  <c r="AA31" i="2"/>
  <c r="Z31" i="2"/>
  <c r="I31" i="2"/>
  <c r="AB30" i="2"/>
  <c r="AA30" i="2"/>
  <c r="Z30" i="2"/>
  <c r="I30" i="2"/>
  <c r="AB29" i="2"/>
  <c r="AA29" i="2"/>
  <c r="Z29" i="2"/>
  <c r="I29" i="2"/>
  <c r="I38" i="2"/>
  <c r="Z38" i="2"/>
  <c r="AA38" i="2"/>
  <c r="AB38" i="2"/>
  <c r="I39" i="2"/>
  <c r="Z39" i="2"/>
  <c r="AA39" i="2"/>
  <c r="AB39" i="2"/>
  <c r="I40" i="2"/>
  <c r="Z40" i="2"/>
  <c r="AA40" i="2"/>
  <c r="AB40" i="2"/>
  <c r="I41" i="2"/>
  <c r="Z41" i="2"/>
  <c r="AA41" i="2"/>
  <c r="AB41" i="2"/>
  <c r="I42" i="2"/>
  <c r="Z42" i="2"/>
  <c r="AA42" i="2"/>
  <c r="AB42" i="2"/>
  <c r="I43" i="2"/>
  <c r="Z43" i="2"/>
  <c r="AA43" i="2"/>
  <c r="AB43" i="2"/>
  <c r="I44" i="2"/>
  <c r="Z44" i="2"/>
  <c r="AA44" i="2"/>
  <c r="AB44" i="2"/>
  <c r="I45" i="2"/>
  <c r="Z45" i="2"/>
  <c r="AA45" i="2"/>
  <c r="AB45" i="2"/>
  <c r="I46" i="2"/>
  <c r="Z46" i="2"/>
  <c r="AA46" i="2"/>
  <c r="AB46" i="2"/>
  <c r="I47" i="2"/>
  <c r="Z47" i="2"/>
  <c r="AA47" i="2"/>
  <c r="AB47" i="2"/>
  <c r="I48" i="2"/>
  <c r="Z48" i="2"/>
  <c r="AA48" i="2"/>
  <c r="AB48" i="2"/>
  <c r="I49" i="2"/>
  <c r="Z49" i="2"/>
  <c r="AA49" i="2"/>
  <c r="AB49" i="2"/>
  <c r="I50" i="2"/>
  <c r="Z50" i="2"/>
  <c r="AA50" i="2"/>
  <c r="AB50" i="2"/>
  <c r="I51" i="2"/>
  <c r="Z51" i="2"/>
  <c r="AA51" i="2"/>
  <c r="AB51" i="2"/>
  <c r="I52" i="2"/>
  <c r="Z52" i="2"/>
  <c r="AA52" i="2"/>
  <c r="AB52" i="2"/>
  <c r="I53" i="2"/>
  <c r="Z53" i="2"/>
  <c r="AA53" i="2"/>
  <c r="AB53" i="2"/>
  <c r="I54" i="2"/>
  <c r="Z54" i="2"/>
  <c r="AA54" i="2"/>
  <c r="AB54" i="2"/>
  <c r="I55" i="2"/>
  <c r="Z55" i="2"/>
  <c r="AA55" i="2"/>
  <c r="AB55" i="2"/>
  <c r="I56" i="2"/>
  <c r="Z56" i="2"/>
  <c r="AA56" i="2"/>
  <c r="AB56" i="2"/>
  <c r="I57" i="2"/>
  <c r="Z57" i="2"/>
  <c r="AA57" i="2"/>
  <c r="AB57" i="2"/>
  <c r="I58" i="2"/>
  <c r="Z58" i="2"/>
  <c r="AA58" i="2"/>
  <c r="AB58" i="2"/>
  <c r="I59" i="2"/>
  <c r="Z59" i="2"/>
  <c r="AA59" i="2"/>
  <c r="AB59" i="2"/>
  <c r="I60" i="2"/>
  <c r="Z60" i="2"/>
  <c r="AA60" i="2"/>
  <c r="AB60" i="2"/>
  <c r="I61" i="2"/>
  <c r="Z61" i="2"/>
  <c r="AA61" i="2"/>
  <c r="AB61" i="2"/>
  <c r="I62" i="2"/>
  <c r="Z62" i="2"/>
  <c r="AA62" i="2"/>
  <c r="AB62" i="2"/>
  <c r="I63" i="2"/>
  <c r="Z63" i="2"/>
  <c r="AA63" i="2"/>
  <c r="AB63" i="2"/>
  <c r="I64" i="2"/>
  <c r="Z64" i="2"/>
  <c r="AA64" i="2"/>
  <c r="AB64" i="2"/>
  <c r="I65" i="2"/>
  <c r="Z65" i="2"/>
  <c r="AA65" i="2"/>
  <c r="AB65" i="2"/>
  <c r="I66" i="2"/>
  <c r="Z66" i="2"/>
  <c r="AA66" i="2"/>
  <c r="AB66" i="2"/>
  <c r="I67" i="2"/>
  <c r="Z67" i="2"/>
  <c r="AA67" i="2"/>
  <c r="AB67" i="2"/>
  <c r="I68" i="2"/>
  <c r="Z68" i="2"/>
  <c r="AA68" i="2"/>
  <c r="AB68" i="2"/>
  <c r="I69" i="2"/>
  <c r="Z69" i="2"/>
  <c r="AA69" i="2"/>
  <c r="AB69" i="2"/>
  <c r="I70" i="2"/>
  <c r="Z70" i="2"/>
  <c r="AA70" i="2"/>
  <c r="AB70" i="2"/>
  <c r="I71" i="2"/>
  <c r="Z71" i="2"/>
  <c r="AA71" i="2"/>
  <c r="AB71" i="2"/>
  <c r="I72" i="2"/>
  <c r="Z72" i="2"/>
  <c r="AA72" i="2"/>
  <c r="AB72" i="2"/>
  <c r="I73" i="2"/>
  <c r="Z73" i="2"/>
  <c r="AA73" i="2"/>
  <c r="AB73" i="2"/>
  <c r="I74" i="2"/>
  <c r="Z74" i="2"/>
  <c r="AA74" i="2"/>
  <c r="AB74" i="2"/>
  <c r="I75" i="2"/>
  <c r="Z75" i="2"/>
  <c r="AA75" i="2"/>
  <c r="AB75" i="2"/>
  <c r="I76" i="2"/>
  <c r="Z76" i="2"/>
  <c r="AA76" i="2"/>
  <c r="AB76" i="2"/>
  <c r="I77" i="2"/>
  <c r="Z77" i="2"/>
  <c r="AA77" i="2"/>
  <c r="AB77" i="2"/>
  <c r="I78" i="2"/>
  <c r="Z78" i="2"/>
  <c r="AA78" i="2"/>
  <c r="AB78" i="2"/>
  <c r="I79" i="2"/>
  <c r="Z79" i="2"/>
  <c r="AA79" i="2"/>
  <c r="AB79" i="2"/>
  <c r="I80" i="2"/>
  <c r="Z80" i="2"/>
  <c r="AA80" i="2"/>
  <c r="AB80" i="2"/>
  <c r="I81" i="2"/>
  <c r="Z81" i="2"/>
  <c r="AA81" i="2"/>
  <c r="AB81" i="2"/>
  <c r="I82" i="2"/>
  <c r="Z82" i="2"/>
  <c r="AA82" i="2"/>
  <c r="AB82" i="2"/>
  <c r="I83" i="2"/>
  <c r="Z83" i="2"/>
  <c r="AA83" i="2"/>
  <c r="AB83" i="2"/>
  <c r="I84" i="2"/>
  <c r="Z84" i="2"/>
  <c r="AA84" i="2"/>
  <c r="AB84" i="2"/>
  <c r="I85" i="2"/>
  <c r="Z85" i="2"/>
  <c r="AA85" i="2"/>
  <c r="AB85" i="2"/>
  <c r="I86" i="2"/>
  <c r="Z86" i="2"/>
  <c r="AA86" i="2"/>
  <c r="AB86" i="2"/>
  <c r="I87" i="2"/>
  <c r="Z87" i="2"/>
  <c r="AA87" i="2"/>
  <c r="AB87" i="2"/>
  <c r="I88" i="2"/>
  <c r="Z88" i="2"/>
  <c r="AA88" i="2"/>
  <c r="AB88" i="2"/>
  <c r="I89" i="2"/>
  <c r="Z89" i="2"/>
  <c r="AA89" i="2"/>
  <c r="AB89" i="2"/>
  <c r="I90" i="2"/>
  <c r="Z90" i="2"/>
  <c r="AA90" i="2"/>
  <c r="AB90" i="2"/>
  <c r="I91" i="2"/>
  <c r="Z91" i="2"/>
  <c r="AA91" i="2"/>
  <c r="AB91" i="2"/>
  <c r="I92" i="2"/>
  <c r="Z92" i="2"/>
  <c r="AA92" i="2"/>
  <c r="AB92" i="2"/>
  <c r="I93" i="2"/>
  <c r="Z93" i="2"/>
  <c r="AA93" i="2"/>
  <c r="AB93" i="2"/>
  <c r="I94" i="2"/>
  <c r="Z94" i="2"/>
  <c r="AA94" i="2"/>
  <c r="AB94" i="2"/>
  <c r="I95" i="2"/>
  <c r="Z95" i="2"/>
  <c r="AA95" i="2"/>
  <c r="AB95" i="2"/>
  <c r="I96" i="2"/>
  <c r="Z96" i="2"/>
  <c r="AA96" i="2"/>
  <c r="AB96" i="2"/>
  <c r="I97" i="2"/>
  <c r="Z97" i="2"/>
  <c r="AA97" i="2"/>
  <c r="AB97" i="2"/>
  <c r="I98" i="2"/>
  <c r="Z98" i="2"/>
  <c r="AA98" i="2"/>
  <c r="AB98" i="2"/>
  <c r="I99" i="2"/>
  <c r="Z99" i="2"/>
  <c r="AA99" i="2"/>
  <c r="AB99" i="2"/>
  <c r="I100" i="2"/>
  <c r="Z100" i="2"/>
  <c r="AA100" i="2"/>
  <c r="AB100" i="2"/>
  <c r="I101" i="2"/>
  <c r="Z101" i="2"/>
  <c r="AA101" i="2"/>
  <c r="AB101" i="2"/>
  <c r="I102" i="2"/>
  <c r="Z102" i="2"/>
  <c r="AA102" i="2"/>
  <c r="AB102" i="2"/>
  <c r="I103" i="2"/>
  <c r="Z103" i="2"/>
  <c r="AA103" i="2"/>
  <c r="AB103" i="2"/>
  <c r="I104" i="2"/>
  <c r="Z104" i="2"/>
  <c r="AA104" i="2"/>
  <c r="AB104" i="2"/>
  <c r="I105" i="2"/>
  <c r="Z105" i="2"/>
  <c r="AA105" i="2"/>
  <c r="AB105" i="2"/>
  <c r="I106" i="2"/>
  <c r="Z106" i="2"/>
  <c r="AA106" i="2"/>
  <c r="AB106" i="2"/>
  <c r="I107" i="2"/>
  <c r="Z107" i="2"/>
  <c r="AA107" i="2"/>
  <c r="AB107" i="2"/>
  <c r="I108" i="2"/>
  <c r="Z108" i="2"/>
  <c r="AA108" i="2"/>
  <c r="AB108" i="2"/>
  <c r="I109" i="2"/>
  <c r="Z109" i="2"/>
  <c r="AA109" i="2"/>
  <c r="AB109" i="2"/>
  <c r="I110" i="2"/>
  <c r="Z110" i="2"/>
  <c r="AA110" i="2"/>
  <c r="AB110" i="2"/>
  <c r="I111" i="2"/>
  <c r="Z111" i="2"/>
  <c r="AA111" i="2"/>
  <c r="AB111" i="2"/>
  <c r="I112" i="2"/>
  <c r="Z112" i="2"/>
  <c r="AA112" i="2"/>
  <c r="AB112" i="2"/>
  <c r="I113" i="2"/>
  <c r="Z113" i="2"/>
  <c r="AA113" i="2"/>
  <c r="AB113" i="2"/>
  <c r="I114" i="2"/>
  <c r="Z114" i="2"/>
  <c r="AA114" i="2"/>
  <c r="AB114" i="2"/>
  <c r="I115" i="2"/>
  <c r="Z115" i="2"/>
  <c r="AA115" i="2"/>
  <c r="AB115" i="2"/>
  <c r="I116" i="2"/>
  <c r="Z116" i="2"/>
  <c r="AA116" i="2"/>
  <c r="AB116" i="2"/>
  <c r="I117" i="2"/>
  <c r="Z117" i="2"/>
  <c r="AA117" i="2"/>
  <c r="AB117" i="2"/>
  <c r="I118" i="2"/>
  <c r="Z118" i="2"/>
  <c r="AA118" i="2"/>
  <c r="AB118" i="2"/>
  <c r="I119" i="2"/>
  <c r="Z119" i="2"/>
  <c r="AA119" i="2"/>
  <c r="AB119" i="2"/>
  <c r="I120" i="2"/>
  <c r="Z120" i="2"/>
  <c r="AA120" i="2"/>
  <c r="AB120" i="2"/>
  <c r="I121" i="2"/>
  <c r="Z121" i="2"/>
  <c r="AA121" i="2"/>
  <c r="AB121" i="2"/>
  <c r="I122" i="2"/>
  <c r="Z122" i="2"/>
  <c r="AA122" i="2"/>
  <c r="AB122" i="2"/>
  <c r="I123" i="2"/>
  <c r="Z123" i="2"/>
  <c r="AA123" i="2"/>
  <c r="AB123" i="2"/>
  <c r="I124" i="2"/>
  <c r="Z124" i="2"/>
  <c r="AA124" i="2"/>
  <c r="AB124" i="2"/>
  <c r="I125" i="2"/>
  <c r="Z125" i="2"/>
  <c r="AA125" i="2"/>
  <c r="AB125" i="2"/>
  <c r="I126" i="2"/>
  <c r="Z126" i="2"/>
  <c r="AA126" i="2"/>
  <c r="AB126" i="2"/>
  <c r="I127" i="2"/>
  <c r="Z127" i="2"/>
  <c r="AA127" i="2"/>
  <c r="AB127" i="2"/>
  <c r="I128" i="2"/>
  <c r="Z128" i="2"/>
  <c r="AA128" i="2"/>
  <c r="AB128" i="2"/>
  <c r="I129" i="2"/>
  <c r="Z129" i="2"/>
  <c r="AA129" i="2"/>
  <c r="AB129" i="2"/>
  <c r="I130" i="2"/>
  <c r="Z130" i="2"/>
  <c r="AA130" i="2"/>
  <c r="AB130" i="2"/>
  <c r="I131" i="2"/>
  <c r="Z131" i="2"/>
  <c r="AA131" i="2"/>
  <c r="AB131" i="2"/>
  <c r="I132" i="2"/>
  <c r="Z132" i="2"/>
  <c r="AA132" i="2"/>
  <c r="AB132" i="2"/>
  <c r="I133" i="2"/>
  <c r="Z133" i="2"/>
  <c r="AA133" i="2"/>
  <c r="AB133" i="2"/>
  <c r="I134" i="2"/>
  <c r="Z134" i="2"/>
  <c r="AA134" i="2"/>
  <c r="AB134" i="2"/>
  <c r="I135" i="2"/>
  <c r="Z135" i="2"/>
  <c r="AA135" i="2"/>
  <c r="AB135" i="2"/>
  <c r="I136" i="2"/>
  <c r="Z136" i="2"/>
  <c r="AA136" i="2"/>
  <c r="AB136" i="2"/>
  <c r="I137" i="2"/>
  <c r="Z137" i="2"/>
  <c r="AA137" i="2"/>
  <c r="AB137" i="2"/>
  <c r="I138" i="2"/>
  <c r="Z138" i="2"/>
  <c r="AA138" i="2"/>
  <c r="AB138" i="2"/>
  <c r="I139" i="2"/>
  <c r="Z139" i="2"/>
  <c r="AA139" i="2"/>
  <c r="AB139" i="2"/>
  <c r="I140" i="2"/>
  <c r="Z140" i="2"/>
  <c r="AA140" i="2"/>
  <c r="AB140" i="2"/>
  <c r="I141" i="2"/>
  <c r="Z141" i="2"/>
  <c r="AA141" i="2"/>
  <c r="AB141" i="2"/>
  <c r="I142" i="2"/>
  <c r="Z142" i="2"/>
  <c r="AA142" i="2"/>
  <c r="AB142" i="2"/>
  <c r="I143" i="2"/>
  <c r="Z143" i="2"/>
  <c r="AA143" i="2"/>
  <c r="AB143" i="2"/>
  <c r="I144" i="2"/>
  <c r="Z144" i="2"/>
  <c r="AA144" i="2"/>
  <c r="AB144" i="2"/>
  <c r="I145" i="2"/>
  <c r="Z145" i="2"/>
  <c r="AA145" i="2"/>
  <c r="AB145" i="2"/>
  <c r="I146" i="2"/>
  <c r="Z146" i="2"/>
  <c r="AA146" i="2"/>
  <c r="AB146" i="2"/>
  <c r="I147" i="2"/>
  <c r="Z147" i="2"/>
  <c r="AA147" i="2"/>
  <c r="AB147" i="2"/>
  <c r="I148" i="2"/>
  <c r="Z148" i="2"/>
  <c r="AA148" i="2"/>
  <c r="AB148" i="2"/>
  <c r="I149" i="2"/>
  <c r="Z149" i="2"/>
  <c r="AA149" i="2"/>
  <c r="AB149" i="2"/>
  <c r="I150" i="2"/>
  <c r="Z150" i="2"/>
  <c r="AA150" i="2"/>
  <c r="AB150" i="2"/>
  <c r="I151" i="2"/>
  <c r="Z151" i="2"/>
  <c r="AA151" i="2"/>
  <c r="AB151" i="2"/>
  <c r="I152" i="2"/>
  <c r="Z152" i="2"/>
  <c r="AA152" i="2"/>
  <c r="AB152" i="2"/>
  <c r="I153" i="2"/>
  <c r="Z153" i="2"/>
  <c r="AA153" i="2"/>
  <c r="AB153" i="2"/>
  <c r="I154" i="2"/>
  <c r="Z154" i="2"/>
  <c r="AA154" i="2"/>
  <c r="AB154" i="2"/>
  <c r="I155" i="2"/>
  <c r="Z155" i="2"/>
  <c r="AA155" i="2"/>
  <c r="AB155" i="2"/>
  <c r="I156" i="2"/>
  <c r="Z156" i="2"/>
  <c r="AA156" i="2"/>
  <c r="AB156" i="2"/>
  <c r="I157" i="2"/>
  <c r="Z157" i="2"/>
  <c r="AA157" i="2"/>
  <c r="AB157" i="2"/>
  <c r="I158" i="2"/>
  <c r="Z158" i="2"/>
  <c r="AA158" i="2"/>
  <c r="AB158" i="2"/>
  <c r="I159" i="2"/>
  <c r="Z159" i="2"/>
  <c r="AA159" i="2"/>
  <c r="AB159" i="2"/>
  <c r="I160" i="2"/>
  <c r="Z160" i="2"/>
  <c r="AA160" i="2"/>
  <c r="AB160" i="2"/>
  <c r="I161" i="2"/>
  <c r="Z161" i="2"/>
  <c r="AA161" i="2"/>
  <c r="AB161" i="2"/>
  <c r="I162" i="2"/>
  <c r="Z162" i="2"/>
  <c r="AA162" i="2"/>
  <c r="AB162" i="2"/>
  <c r="I163" i="2"/>
  <c r="Z163" i="2"/>
  <c r="AA163" i="2"/>
  <c r="AB163" i="2"/>
  <c r="I164" i="2"/>
  <c r="Z164" i="2"/>
  <c r="AA164" i="2"/>
  <c r="AB164" i="2"/>
  <c r="I165" i="2"/>
  <c r="Z165" i="2"/>
  <c r="AA165" i="2"/>
  <c r="AB165" i="2"/>
  <c r="I166" i="2"/>
  <c r="Z166" i="2"/>
  <c r="AA166" i="2"/>
  <c r="AB166" i="2"/>
  <c r="I167" i="2"/>
  <c r="Z167" i="2"/>
  <c r="AA167" i="2"/>
  <c r="AB167" i="2"/>
  <c r="I168" i="2"/>
  <c r="Z168" i="2"/>
  <c r="AA168" i="2"/>
  <c r="AB168" i="2"/>
  <c r="I169" i="2"/>
  <c r="Z169" i="2"/>
  <c r="AA169" i="2"/>
  <c r="AB169" i="2"/>
  <c r="I170" i="2"/>
  <c r="Z170" i="2"/>
  <c r="AA170" i="2"/>
  <c r="AB170" i="2"/>
  <c r="I171" i="2"/>
  <c r="Z171" i="2"/>
  <c r="AA171" i="2"/>
  <c r="AB171" i="2"/>
  <c r="I172" i="2"/>
  <c r="Z172" i="2"/>
  <c r="AA172" i="2"/>
  <c r="AB172" i="2"/>
  <c r="I173" i="2"/>
  <c r="Z173" i="2"/>
  <c r="AA173" i="2"/>
  <c r="AB173" i="2"/>
  <c r="I174" i="2"/>
  <c r="Z174" i="2"/>
  <c r="AA174" i="2"/>
  <c r="AB174" i="2"/>
  <c r="I175" i="2"/>
  <c r="Z175" i="2"/>
  <c r="AA175" i="2"/>
  <c r="AB175" i="2"/>
  <c r="I176" i="2"/>
  <c r="Z176" i="2"/>
  <c r="AA176" i="2"/>
  <c r="AB176" i="2"/>
  <c r="I177" i="2"/>
  <c r="Z177" i="2"/>
  <c r="AA177" i="2"/>
  <c r="AB177" i="2"/>
  <c r="I178" i="2"/>
  <c r="Z178" i="2"/>
  <c r="AA178" i="2"/>
  <c r="AB178" i="2"/>
  <c r="I179" i="2"/>
  <c r="Z179" i="2"/>
  <c r="AA179" i="2"/>
  <c r="AB179" i="2"/>
  <c r="I180" i="2"/>
  <c r="Z180" i="2"/>
  <c r="AA180" i="2"/>
  <c r="AB180" i="2"/>
  <c r="I181" i="2"/>
  <c r="Z181" i="2"/>
  <c r="AA181" i="2"/>
  <c r="AB181" i="2"/>
  <c r="I182" i="2"/>
  <c r="Z182" i="2"/>
  <c r="AA182" i="2"/>
  <c r="AB182" i="2"/>
  <c r="I183" i="2"/>
  <c r="Z183" i="2"/>
  <c r="AA183" i="2"/>
  <c r="AB183" i="2"/>
  <c r="I184" i="2"/>
  <c r="Z184" i="2"/>
  <c r="AA184" i="2"/>
  <c r="AB184" i="2"/>
  <c r="I185" i="2"/>
  <c r="Z185" i="2"/>
  <c r="AA185" i="2"/>
  <c r="AB185" i="2"/>
  <c r="I186" i="2"/>
  <c r="Z186" i="2"/>
  <c r="AA186" i="2"/>
  <c r="AB186" i="2"/>
  <c r="I187" i="2"/>
  <c r="Z187" i="2"/>
  <c r="AA187" i="2"/>
  <c r="AB187" i="2"/>
  <c r="I188" i="2"/>
  <c r="Z188" i="2"/>
  <c r="AA188" i="2"/>
  <c r="AB188" i="2"/>
  <c r="I189" i="2"/>
  <c r="Z189" i="2"/>
  <c r="AA189" i="2"/>
  <c r="AB189" i="2"/>
  <c r="I190" i="2"/>
  <c r="Z190" i="2"/>
  <c r="AA190" i="2"/>
  <c r="AB190" i="2"/>
  <c r="I191" i="2"/>
  <c r="Z191" i="2"/>
  <c r="AA191" i="2"/>
  <c r="AB191" i="2"/>
  <c r="I192" i="2"/>
  <c r="Z192" i="2"/>
  <c r="AA192" i="2"/>
  <c r="AB192" i="2"/>
  <c r="I193" i="2"/>
  <c r="Z193" i="2"/>
  <c r="AA193" i="2"/>
  <c r="AB193" i="2"/>
  <c r="I194" i="2"/>
  <c r="Z194" i="2"/>
  <c r="AA194" i="2"/>
  <c r="AB194" i="2"/>
  <c r="I195" i="2"/>
  <c r="Z195" i="2"/>
  <c r="AA195" i="2"/>
  <c r="AB195" i="2"/>
  <c r="I196" i="2"/>
  <c r="Z196" i="2"/>
  <c r="AA196" i="2"/>
  <c r="AB196" i="2"/>
  <c r="I197" i="2"/>
  <c r="Z197" i="2"/>
  <c r="AA197" i="2"/>
  <c r="AB197" i="2"/>
  <c r="I198" i="2"/>
  <c r="Z198" i="2"/>
  <c r="AA198" i="2"/>
  <c r="AB198" i="2"/>
  <c r="I199" i="2"/>
  <c r="Z199" i="2"/>
  <c r="AA199" i="2"/>
  <c r="AB199" i="2"/>
  <c r="I200" i="2"/>
  <c r="Z200" i="2"/>
  <c r="AA200" i="2"/>
  <c r="AB200" i="2"/>
  <c r="I201" i="2"/>
  <c r="Z201" i="2"/>
  <c r="AA201" i="2"/>
  <c r="AB201" i="2"/>
  <c r="I202" i="2"/>
  <c r="Z202" i="2"/>
  <c r="AA202" i="2"/>
  <c r="AB202" i="2"/>
  <c r="I203" i="2"/>
  <c r="Z203" i="2"/>
  <c r="AA203" i="2"/>
  <c r="AB203" i="2"/>
  <c r="I204" i="2"/>
  <c r="Z204" i="2"/>
  <c r="AA204" i="2"/>
  <c r="AB204" i="2"/>
  <c r="I205" i="2"/>
  <c r="Z205" i="2"/>
  <c r="AA205" i="2"/>
  <c r="AB205" i="2"/>
  <c r="I206" i="2"/>
  <c r="Z206" i="2"/>
  <c r="AA206" i="2"/>
  <c r="AB206" i="2"/>
  <c r="I207" i="2"/>
  <c r="Z207" i="2"/>
  <c r="AA207" i="2"/>
  <c r="AB207" i="2"/>
  <c r="I208" i="2"/>
  <c r="Z208" i="2"/>
  <c r="AA208" i="2"/>
  <c r="AB208" i="2"/>
  <c r="I209" i="2"/>
  <c r="Z209" i="2"/>
  <c r="AA209" i="2"/>
  <c r="AB209" i="2"/>
  <c r="I210" i="2"/>
  <c r="Z210" i="2"/>
  <c r="AA210" i="2"/>
  <c r="AB210" i="2"/>
  <c r="I211" i="2"/>
  <c r="Z211" i="2"/>
  <c r="AA211" i="2"/>
  <c r="AB211" i="2"/>
  <c r="I212" i="2"/>
  <c r="Z212" i="2"/>
  <c r="AA212" i="2"/>
  <c r="AB212" i="2"/>
  <c r="I213" i="2"/>
  <c r="Z213" i="2"/>
  <c r="AA213" i="2"/>
  <c r="AB213" i="2"/>
  <c r="I214" i="2"/>
  <c r="Z214" i="2"/>
  <c r="AA214" i="2"/>
  <c r="AB214" i="2"/>
  <c r="I215" i="2"/>
  <c r="Z215" i="2"/>
  <c r="AA215" i="2"/>
  <c r="AB215" i="2"/>
  <c r="I216" i="2"/>
  <c r="Z216" i="2"/>
  <c r="AA216" i="2"/>
  <c r="AB216" i="2"/>
  <c r="I217" i="2"/>
  <c r="Z217" i="2"/>
  <c r="AA217" i="2"/>
  <c r="AB217" i="2"/>
  <c r="I218" i="2"/>
  <c r="Z218" i="2"/>
  <c r="AA218" i="2"/>
  <c r="AB218" i="2"/>
  <c r="I219" i="2"/>
  <c r="Z219" i="2"/>
  <c r="AA219" i="2"/>
  <c r="AB219" i="2"/>
  <c r="I220" i="2"/>
  <c r="Z220" i="2"/>
  <c r="AA220" i="2"/>
  <c r="AB220" i="2"/>
  <c r="I221" i="2"/>
  <c r="Z221" i="2"/>
  <c r="AA221" i="2"/>
  <c r="AB221" i="2"/>
  <c r="I222" i="2"/>
  <c r="Z222" i="2"/>
  <c r="AA222" i="2"/>
  <c r="AB222" i="2"/>
  <c r="I223" i="2"/>
  <c r="Z223" i="2"/>
  <c r="AA223" i="2"/>
  <c r="AB223" i="2"/>
  <c r="I224" i="2"/>
  <c r="Z224" i="2"/>
  <c r="AA224" i="2"/>
  <c r="AB224" i="2"/>
  <c r="I225" i="2"/>
  <c r="Z225" i="2"/>
  <c r="AA225" i="2"/>
  <c r="AB225" i="2"/>
  <c r="I226" i="2"/>
  <c r="Z226" i="2"/>
  <c r="AA226" i="2"/>
  <c r="AB226" i="2"/>
  <c r="I227" i="2"/>
  <c r="Z227" i="2"/>
  <c r="AA227" i="2"/>
  <c r="AB227" i="2"/>
  <c r="I228" i="2"/>
  <c r="Z228" i="2"/>
  <c r="AA228" i="2"/>
  <c r="AB228" i="2"/>
  <c r="I229" i="2"/>
  <c r="Z229" i="2"/>
  <c r="AA229" i="2"/>
  <c r="AB229" i="2"/>
  <c r="I230" i="2"/>
  <c r="Z230" i="2"/>
  <c r="AA230" i="2"/>
  <c r="AB230" i="2"/>
  <c r="I231" i="2"/>
  <c r="Z231" i="2"/>
  <c r="AA231" i="2"/>
  <c r="AB231" i="2"/>
  <c r="I232" i="2"/>
  <c r="Z232" i="2"/>
  <c r="AA232" i="2"/>
  <c r="AB232" i="2"/>
  <c r="I233" i="2"/>
  <c r="Z233" i="2"/>
  <c r="AA233" i="2"/>
  <c r="AB233" i="2"/>
  <c r="I234" i="2"/>
  <c r="Z234" i="2"/>
  <c r="AA234" i="2"/>
  <c r="AB234" i="2"/>
  <c r="I235" i="2"/>
  <c r="Z235" i="2"/>
  <c r="AA235" i="2"/>
  <c r="AB235" i="2"/>
  <c r="I236" i="2"/>
  <c r="Z236" i="2"/>
  <c r="AA236" i="2"/>
  <c r="AB236" i="2"/>
  <c r="I237" i="2"/>
  <c r="Z237" i="2"/>
  <c r="AA237" i="2"/>
  <c r="AB237" i="2"/>
  <c r="I238" i="2"/>
  <c r="Z238" i="2"/>
  <c r="AA238" i="2"/>
  <c r="AB238" i="2"/>
  <c r="I239" i="2"/>
  <c r="Z239" i="2"/>
  <c r="AA239" i="2"/>
  <c r="AB239" i="2"/>
  <c r="I240" i="2"/>
  <c r="Z240" i="2"/>
  <c r="AA240" i="2"/>
  <c r="AB240" i="2"/>
  <c r="I241" i="2"/>
  <c r="Z241" i="2"/>
  <c r="AA241" i="2"/>
  <c r="AB241" i="2"/>
  <c r="I242" i="2"/>
  <c r="Z242" i="2"/>
  <c r="AA242" i="2"/>
  <c r="AB242" i="2"/>
  <c r="I243" i="2"/>
  <c r="Z243" i="2"/>
  <c r="AA243" i="2"/>
  <c r="AB243" i="2"/>
  <c r="I244" i="2"/>
  <c r="Z244" i="2"/>
  <c r="AA244" i="2"/>
  <c r="AB244" i="2"/>
  <c r="I245" i="2"/>
  <c r="Z245" i="2"/>
  <c r="AA245" i="2"/>
  <c r="AB245" i="2"/>
  <c r="I246" i="2"/>
  <c r="Z246" i="2"/>
  <c r="AA246" i="2"/>
  <c r="AB246" i="2"/>
  <c r="I247" i="2"/>
  <c r="Z247" i="2"/>
  <c r="AA247" i="2"/>
  <c r="AB247" i="2"/>
  <c r="I248" i="2"/>
  <c r="Z248" i="2"/>
  <c r="AA248" i="2"/>
  <c r="AB248" i="2"/>
  <c r="I249" i="2"/>
  <c r="Z249" i="2"/>
  <c r="AA249" i="2"/>
  <c r="AB249" i="2"/>
  <c r="I250" i="2"/>
  <c r="Z250" i="2"/>
  <c r="AA250" i="2"/>
  <c r="AB250" i="2"/>
  <c r="I251" i="2"/>
  <c r="Z251" i="2"/>
  <c r="AA251" i="2"/>
  <c r="AB251" i="2"/>
  <c r="I252" i="2"/>
  <c r="Z252" i="2"/>
  <c r="AA252" i="2"/>
  <c r="AB252" i="2"/>
  <c r="I253" i="2"/>
  <c r="Z253" i="2"/>
  <c r="AA253" i="2"/>
  <c r="AB253" i="2"/>
  <c r="I254" i="2"/>
  <c r="Z254" i="2"/>
  <c r="AA254" i="2"/>
  <c r="AB254" i="2"/>
  <c r="I255" i="2"/>
  <c r="Z255" i="2"/>
  <c r="AA255" i="2"/>
  <c r="AB255" i="2"/>
  <c r="I256" i="2"/>
  <c r="Z256" i="2"/>
  <c r="AA256" i="2"/>
  <c r="AB256" i="2"/>
  <c r="I257" i="2"/>
  <c r="Z257" i="2"/>
  <c r="AA257" i="2"/>
  <c r="AB257" i="2"/>
  <c r="I258" i="2"/>
  <c r="Z258" i="2"/>
  <c r="AA258" i="2"/>
  <c r="AB258" i="2"/>
  <c r="I259" i="2"/>
  <c r="Z259" i="2"/>
  <c r="AA259" i="2"/>
  <c r="AB259" i="2"/>
  <c r="I260" i="2"/>
  <c r="Z260" i="2"/>
  <c r="AA260" i="2"/>
  <c r="AB260" i="2"/>
  <c r="I261" i="2"/>
  <c r="Z261" i="2"/>
  <c r="AA261" i="2"/>
  <c r="AB261" i="2"/>
  <c r="I262" i="2"/>
  <c r="Z262" i="2"/>
  <c r="AA262" i="2"/>
  <c r="AB262" i="2"/>
  <c r="I263" i="2"/>
  <c r="Z263" i="2"/>
  <c r="AA263" i="2"/>
  <c r="AB263" i="2"/>
  <c r="I264" i="2"/>
  <c r="Z264" i="2"/>
  <c r="AA264" i="2"/>
  <c r="AB264" i="2"/>
  <c r="I265" i="2"/>
  <c r="Z265" i="2"/>
  <c r="AA265" i="2"/>
  <c r="AB265" i="2"/>
  <c r="I266" i="2"/>
  <c r="Z266" i="2"/>
  <c r="AA266" i="2"/>
  <c r="AB266" i="2"/>
  <c r="I267" i="2"/>
  <c r="Z267" i="2"/>
  <c r="AA267" i="2"/>
  <c r="AB267" i="2"/>
  <c r="I268" i="2"/>
  <c r="Z268" i="2"/>
  <c r="AA268" i="2"/>
  <c r="AB268" i="2"/>
  <c r="I269" i="2"/>
  <c r="Z269" i="2"/>
  <c r="AA269" i="2"/>
  <c r="AB269" i="2"/>
  <c r="I270" i="2"/>
  <c r="Z270" i="2"/>
  <c r="AA270" i="2"/>
  <c r="AB270" i="2"/>
  <c r="I271" i="2"/>
  <c r="Z271" i="2"/>
  <c r="AA271" i="2"/>
  <c r="AB271" i="2"/>
  <c r="I272" i="2"/>
  <c r="Z272" i="2"/>
  <c r="AA272" i="2"/>
  <c r="AB272" i="2"/>
  <c r="I273" i="2"/>
  <c r="Z273" i="2"/>
  <c r="AA273" i="2"/>
  <c r="AB273" i="2"/>
  <c r="I274" i="2"/>
  <c r="Z274" i="2"/>
  <c r="AA274" i="2"/>
  <c r="AB274" i="2"/>
  <c r="I275" i="2"/>
  <c r="Z275" i="2"/>
  <c r="AA275" i="2"/>
  <c r="AB275" i="2"/>
  <c r="I276" i="2"/>
  <c r="Z276" i="2"/>
  <c r="AA276" i="2"/>
  <c r="AB276" i="2"/>
  <c r="I277" i="2"/>
  <c r="Z277" i="2"/>
  <c r="AA277" i="2"/>
  <c r="AB277" i="2"/>
  <c r="I278" i="2"/>
  <c r="Z278" i="2"/>
  <c r="AA278" i="2"/>
  <c r="AB278" i="2"/>
  <c r="I279" i="2"/>
  <c r="Z279" i="2"/>
  <c r="AA279" i="2"/>
  <c r="AB279" i="2"/>
  <c r="I280" i="2"/>
  <c r="Z280" i="2"/>
  <c r="AA280" i="2"/>
  <c r="AB280" i="2"/>
  <c r="I281" i="2"/>
  <c r="Z281" i="2"/>
  <c r="AA281" i="2"/>
  <c r="AB281" i="2"/>
  <c r="I282" i="2"/>
  <c r="Z282" i="2"/>
  <c r="AA282" i="2"/>
  <c r="AB282" i="2"/>
  <c r="I283" i="2"/>
  <c r="Z283" i="2"/>
  <c r="AA283" i="2"/>
  <c r="AB283" i="2"/>
  <c r="I284" i="2"/>
  <c r="Z284" i="2"/>
  <c r="AA284" i="2"/>
  <c r="AB284" i="2"/>
  <c r="I285" i="2"/>
  <c r="Z285" i="2"/>
  <c r="AA285" i="2"/>
  <c r="AB285" i="2"/>
  <c r="I286" i="2"/>
  <c r="Z286" i="2"/>
  <c r="AA286" i="2"/>
  <c r="AB286" i="2"/>
  <c r="I287" i="2"/>
  <c r="Z287" i="2"/>
  <c r="AA287" i="2"/>
  <c r="AB287" i="2"/>
  <c r="I288" i="2"/>
  <c r="Z288" i="2"/>
  <c r="AA288" i="2"/>
  <c r="AB288" i="2"/>
  <c r="I289" i="2"/>
  <c r="Z289" i="2"/>
  <c r="AA289" i="2"/>
  <c r="AB289" i="2"/>
  <c r="I290" i="2"/>
  <c r="Z290" i="2"/>
  <c r="AA290" i="2"/>
  <c r="AB290" i="2"/>
  <c r="I291" i="2"/>
  <c r="Z291" i="2"/>
  <c r="AA291" i="2"/>
  <c r="AB291" i="2"/>
  <c r="I292" i="2"/>
  <c r="Z292" i="2"/>
  <c r="AA292" i="2"/>
  <c r="AB292" i="2"/>
  <c r="I293" i="2"/>
  <c r="Z293" i="2"/>
  <c r="AA293" i="2"/>
  <c r="AB293" i="2"/>
  <c r="I294" i="2"/>
  <c r="Z294" i="2"/>
  <c r="AA294" i="2"/>
  <c r="AB294" i="2"/>
  <c r="I295" i="2"/>
  <c r="Z295" i="2"/>
  <c r="AA295" i="2"/>
  <c r="AB295" i="2"/>
  <c r="I296" i="2"/>
  <c r="Z296" i="2"/>
  <c r="AA296" i="2"/>
  <c r="AB296" i="2"/>
  <c r="I297" i="2"/>
  <c r="Z297" i="2"/>
  <c r="AA297" i="2"/>
  <c r="AB297" i="2"/>
  <c r="I298" i="2"/>
  <c r="Z298" i="2"/>
  <c r="AA298" i="2"/>
  <c r="AB298" i="2"/>
  <c r="I299" i="2"/>
  <c r="Z299" i="2"/>
  <c r="AA299" i="2"/>
  <c r="AB299" i="2"/>
  <c r="I300" i="2"/>
  <c r="Z300" i="2"/>
  <c r="AA300" i="2"/>
  <c r="AB300" i="2"/>
  <c r="I301" i="2"/>
  <c r="Z301" i="2"/>
  <c r="AA301" i="2"/>
  <c r="AB301" i="2"/>
  <c r="I302" i="2"/>
  <c r="Z302" i="2"/>
  <c r="AA302" i="2"/>
  <c r="AB302" i="2"/>
  <c r="I303" i="2"/>
  <c r="Z303" i="2"/>
  <c r="AA303" i="2"/>
  <c r="AB303" i="2"/>
  <c r="I304" i="2"/>
  <c r="Z304" i="2"/>
  <c r="AA304" i="2"/>
  <c r="AB304" i="2"/>
  <c r="I305" i="2"/>
  <c r="Z305" i="2"/>
  <c r="AA305" i="2"/>
  <c r="AB305" i="2"/>
  <c r="I306" i="2"/>
  <c r="Z306" i="2"/>
  <c r="AA306" i="2"/>
  <c r="AB306" i="2"/>
  <c r="I307" i="2"/>
  <c r="Z307" i="2"/>
  <c r="AA307" i="2"/>
  <c r="AB307" i="2"/>
  <c r="I308" i="2"/>
  <c r="Z308" i="2"/>
  <c r="AA308" i="2"/>
  <c r="AB308" i="2"/>
  <c r="I309" i="2"/>
  <c r="Z309" i="2"/>
  <c r="AA309" i="2"/>
  <c r="AB309" i="2"/>
  <c r="I310" i="2"/>
  <c r="Z310" i="2"/>
  <c r="AA310" i="2"/>
  <c r="AB310" i="2"/>
  <c r="I311" i="2"/>
  <c r="Z311" i="2"/>
  <c r="AA311" i="2"/>
  <c r="AB311" i="2"/>
  <c r="I312" i="2"/>
  <c r="Z312" i="2"/>
  <c r="AA312" i="2"/>
  <c r="AB312" i="2"/>
  <c r="I313" i="2"/>
  <c r="Z313" i="2"/>
  <c r="AA313" i="2"/>
  <c r="AB313" i="2"/>
  <c r="I314" i="2"/>
  <c r="Z314" i="2"/>
  <c r="AA314" i="2"/>
  <c r="AB314" i="2"/>
  <c r="I315" i="2"/>
  <c r="Z315" i="2"/>
  <c r="AA315" i="2"/>
  <c r="AB315" i="2"/>
  <c r="I316" i="2"/>
  <c r="Z316" i="2"/>
  <c r="AA316" i="2"/>
  <c r="AB316" i="2"/>
  <c r="I317" i="2"/>
  <c r="Z317" i="2"/>
  <c r="AA317" i="2"/>
  <c r="AB317" i="2"/>
  <c r="I318" i="2"/>
  <c r="Z318" i="2"/>
  <c r="AA318" i="2"/>
  <c r="AB318" i="2"/>
  <c r="I319" i="2"/>
  <c r="Z319" i="2"/>
  <c r="AA319" i="2"/>
  <c r="AB319" i="2"/>
  <c r="I320" i="2"/>
  <c r="Z320" i="2"/>
  <c r="AA320" i="2"/>
  <c r="AB320" i="2"/>
  <c r="AB37" i="2"/>
  <c r="AA37" i="2"/>
  <c r="Z37" i="2"/>
  <c r="I37" i="2"/>
  <c r="AB36" i="2"/>
  <c r="AA36" i="2"/>
  <c r="Z36" i="2"/>
  <c r="I36" i="2"/>
  <c r="AB35" i="2"/>
  <c r="AA35" i="2"/>
  <c r="Z35" i="2"/>
  <c r="I35" i="2"/>
  <c r="AB34" i="2"/>
  <c r="AA34" i="2"/>
  <c r="Z34" i="2"/>
  <c r="I34" i="2"/>
  <c r="AB33" i="2"/>
  <c r="AA33" i="2"/>
  <c r="Z33" i="2"/>
  <c r="I33" i="2"/>
  <c r="AB27" i="2"/>
  <c r="AA27" i="2"/>
  <c r="Z27" i="2"/>
  <c r="I27" i="2"/>
  <c r="AB26" i="2"/>
  <c r="AA26" i="2"/>
  <c r="Z26" i="2"/>
  <c r="I26" i="2"/>
  <c r="AB25" i="2"/>
  <c r="AA25" i="2"/>
  <c r="Z25" i="2"/>
  <c r="I25" i="2"/>
  <c r="AB24" i="2"/>
  <c r="AA24" i="2"/>
  <c r="Z24" i="2"/>
  <c r="I24" i="2"/>
  <c r="AB23" i="2"/>
  <c r="AA23" i="2"/>
  <c r="Z23" i="2"/>
  <c r="I23" i="2"/>
  <c r="AB22" i="2"/>
  <c r="AA22" i="2"/>
  <c r="Z22" i="2"/>
  <c r="I22" i="2"/>
  <c r="AB21" i="2"/>
  <c r="AA21" i="2"/>
  <c r="Z21" i="2"/>
  <c r="I21" i="2"/>
  <c r="AB20" i="2"/>
  <c r="AA20" i="2"/>
  <c r="Z20" i="2"/>
  <c r="I20" i="2"/>
  <c r="AB19" i="2"/>
  <c r="AA19" i="2"/>
  <c r="Z19" i="2"/>
  <c r="I19" i="2"/>
  <c r="AB18" i="2"/>
  <c r="AA18" i="2"/>
  <c r="Z18" i="2"/>
  <c r="I18" i="2"/>
  <c r="AB17" i="2"/>
  <c r="AA17" i="2"/>
  <c r="Z17" i="2"/>
  <c r="I17" i="2"/>
  <c r="AB16" i="2"/>
  <c r="AA16" i="2"/>
  <c r="Z16" i="2"/>
  <c r="I16" i="2"/>
  <c r="AB15" i="2"/>
  <c r="AA15" i="2"/>
  <c r="Z15" i="2"/>
  <c r="I15" i="2"/>
  <c r="AB14" i="2"/>
  <c r="AA14" i="2"/>
  <c r="Z14" i="2"/>
  <c r="I14" i="2"/>
  <c r="AB13" i="2"/>
  <c r="AA13" i="2"/>
  <c r="Z13" i="2"/>
  <c r="I13" i="2"/>
  <c r="AB12" i="2"/>
  <c r="AA12" i="2"/>
  <c r="Z12" i="2"/>
  <c r="I12" i="2"/>
  <c r="AB11" i="2"/>
  <c r="AA11" i="2"/>
  <c r="Z11" i="2"/>
  <c r="I11" i="2"/>
  <c r="AB10" i="2"/>
  <c r="AA10" i="2"/>
  <c r="Z10" i="2"/>
  <c r="I10" i="2"/>
  <c r="AB9" i="2"/>
  <c r="AA9" i="2"/>
  <c r="Z9" i="2"/>
  <c r="I9" i="2"/>
  <c r="AB8" i="2"/>
  <c r="AA8" i="2"/>
  <c r="Z8" i="2"/>
  <c r="I8" i="2"/>
  <c r="AB7" i="2"/>
  <c r="AA7" i="2"/>
  <c r="Z7" i="2"/>
  <c r="I7" i="2"/>
  <c r="I9" i="1"/>
  <c r="I10" i="1"/>
  <c r="I11" i="1"/>
  <c r="I12" i="1"/>
  <c r="I13" i="1"/>
  <c r="I14" i="1"/>
  <c r="I15" i="1"/>
  <c r="I16" i="1"/>
  <c r="I17" i="1"/>
  <c r="I18" i="1"/>
  <c r="I19" i="1"/>
  <c r="I8" i="1"/>
  <c r="Z8" i="1"/>
  <c r="AA8" i="1"/>
  <c r="AB8" i="1"/>
  <c r="Z9" i="1"/>
  <c r="AA9" i="1"/>
  <c r="AB9" i="1"/>
  <c r="Z10" i="1"/>
  <c r="AA10" i="1"/>
  <c r="AB10" i="1"/>
  <c r="Z11" i="1"/>
  <c r="AA11" i="1"/>
  <c r="AB11" i="1"/>
  <c r="Z12" i="1"/>
  <c r="AA12" i="1"/>
  <c r="AB12" i="1"/>
  <c r="Z13" i="1"/>
  <c r="AA13" i="1"/>
  <c r="AB13" i="1"/>
  <c r="Z14" i="1"/>
  <c r="AA14" i="1"/>
  <c r="AB14" i="1"/>
  <c r="Z15" i="1"/>
  <c r="AA15" i="1"/>
  <c r="AB15" i="1"/>
  <c r="Z16" i="1"/>
  <c r="AA16" i="1"/>
  <c r="AB16" i="1"/>
  <c r="Z17" i="1"/>
  <c r="AA17" i="1"/>
  <c r="AB17" i="1"/>
  <c r="Z18" i="1"/>
  <c r="AA18" i="1"/>
  <c r="AB18" i="1"/>
  <c r="Z19" i="1"/>
  <c r="AA19" i="1"/>
  <c r="AB19" i="1"/>
  <c r="AC179" i="2" l="1"/>
  <c r="J179" i="2" s="1" a="1"/>
  <c r="J179" i="2" s="1"/>
  <c r="N179" i="2" s="1"/>
  <c r="S179" i="2" s="1"/>
  <c r="AC167" i="2"/>
  <c r="J167" i="2" s="1" a="1"/>
  <c r="J167" i="2" s="1"/>
  <c r="N167" i="2" s="1"/>
  <c r="S167" i="2" s="1"/>
  <c r="AC235" i="2"/>
  <c r="J235" i="2" s="1" a="1"/>
  <c r="J235" i="2" s="1"/>
  <c r="L235" i="2" s="1"/>
  <c r="AC234" i="2"/>
  <c r="J234" i="2" s="1" a="1"/>
  <c r="J234" i="2" s="1"/>
  <c r="AC283" i="2"/>
  <c r="J283" i="2" s="1" a="1"/>
  <c r="J283" i="2" s="1"/>
  <c r="L283" i="2" s="1"/>
  <c r="AC249" i="2"/>
  <c r="J249" i="2" s="1" a="1"/>
  <c r="J249" i="2" s="1"/>
  <c r="L249" i="2" s="1"/>
  <c r="AC247" i="2"/>
  <c r="J247" i="2" s="1" a="1"/>
  <c r="J247" i="2" s="1"/>
  <c r="L247" i="2" s="1"/>
  <c r="AC245" i="2"/>
  <c r="J245" i="2" s="1" a="1"/>
  <c r="J245" i="2" s="1"/>
  <c r="K245" i="2" s="1"/>
  <c r="AC259" i="2"/>
  <c r="J259" i="2" s="1" a="1"/>
  <c r="J259" i="2" s="1"/>
  <c r="K259" i="2" s="1"/>
  <c r="AC258" i="2"/>
  <c r="AC289" i="2"/>
  <c r="J289" i="2" s="1" a="1"/>
  <c r="J289" i="2" s="1"/>
  <c r="M289" i="2" s="1"/>
  <c r="R289" i="2" s="1"/>
  <c r="V289" i="2" s="1"/>
  <c r="AC288" i="2"/>
  <c r="J288" i="2" s="1" a="1"/>
  <c r="J288" i="2" s="1"/>
  <c r="M288" i="2" s="1"/>
  <c r="R288" i="2" s="1"/>
  <c r="V288" i="2" s="1"/>
  <c r="AC166" i="2"/>
  <c r="J166" i="2" s="1" a="1"/>
  <c r="AC160" i="2"/>
  <c r="J160" i="2" s="1" a="1"/>
  <c r="J160" i="2" s="1"/>
  <c r="AC98" i="2"/>
  <c r="J98" i="2" s="1" a="1"/>
  <c r="J98" i="2" s="1"/>
  <c r="L98" i="2" s="1"/>
  <c r="AC93" i="2"/>
  <c r="J93" i="2" s="1" a="1"/>
  <c r="J93" i="2" s="1"/>
  <c r="L93" i="2" s="1"/>
  <c r="AC92" i="2"/>
  <c r="J92" i="2" s="1" a="1"/>
  <c r="J92" i="2" s="1"/>
  <c r="AC313" i="2"/>
  <c r="J313" i="2" s="1" a="1"/>
  <c r="J313" i="2" s="1"/>
  <c r="N313" i="2" s="1"/>
  <c r="S313" i="2" s="1"/>
  <c r="AC214" i="2"/>
  <c r="J214" i="2" s="1" a="1"/>
  <c r="J214" i="2" s="1"/>
  <c r="N214" i="2" s="1"/>
  <c r="S214" i="2" s="1"/>
  <c r="AC114" i="2"/>
  <c r="J114" i="2" s="1" a="1"/>
  <c r="J114" i="2" s="1"/>
  <c r="L114" i="2" s="1"/>
  <c r="AC112" i="2"/>
  <c r="J112" i="2" s="1" a="1"/>
  <c r="J112" i="2" s="1"/>
  <c r="K112" i="2" s="1"/>
  <c r="AC111" i="2"/>
  <c r="J111" i="2" s="1" a="1"/>
  <c r="J111" i="2" s="1"/>
  <c r="K111" i="2" s="1"/>
  <c r="AC110" i="2"/>
  <c r="J110" i="2" s="1" a="1"/>
  <c r="J110" i="2" s="1"/>
  <c r="M110" i="2" s="1"/>
  <c r="R110" i="2" s="1"/>
  <c r="V110" i="2" s="1"/>
  <c r="AC39" i="2"/>
  <c r="J39" i="2" s="1" a="1"/>
  <c r="J39" i="2" s="1"/>
  <c r="L39" i="2" s="1"/>
  <c r="AC71" i="2"/>
  <c r="J71" i="2" s="1" a="1"/>
  <c r="J71" i="2" s="1"/>
  <c r="N71" i="2" s="1"/>
  <c r="S71" i="2" s="1"/>
  <c r="AC269" i="2"/>
  <c r="J269" i="2" s="1" a="1"/>
  <c r="J269" i="2" s="1"/>
  <c r="L269" i="2" s="1"/>
  <c r="AC11" i="2"/>
  <c r="J11" i="2" s="1" a="1"/>
  <c r="J11" i="2" s="1"/>
  <c r="AC12" i="2"/>
  <c r="J12" i="2" s="1" a="1"/>
  <c r="J12" i="2" s="1"/>
  <c r="M12" i="2" s="1"/>
  <c r="R12" i="2" s="1"/>
  <c r="V12" i="2" s="1"/>
  <c r="AC142" i="2"/>
  <c r="J142" i="2" s="1" a="1"/>
  <c r="J142" i="2" s="1"/>
  <c r="L142" i="2" s="1"/>
  <c r="AC132" i="2"/>
  <c r="J132" i="2" s="1" a="1"/>
  <c r="J132" i="2" s="1"/>
  <c r="L132" i="2" s="1"/>
  <c r="AC131" i="2"/>
  <c r="AC47" i="2"/>
  <c r="J47" i="2" s="1" a="1"/>
  <c r="J47" i="2" s="1"/>
  <c r="N47" i="2" s="1"/>
  <c r="S47" i="2" s="1"/>
  <c r="AC41" i="2"/>
  <c r="J41" i="2" s="1" a="1"/>
  <c r="J41" i="2" s="1"/>
  <c r="N41" i="2" s="1"/>
  <c r="S41" i="2" s="1"/>
  <c r="AC315" i="2"/>
  <c r="J315" i="2" s="1" a="1"/>
  <c r="J315" i="2" s="1"/>
  <c r="M315" i="2" s="1"/>
  <c r="R315" i="2" s="1"/>
  <c r="V315" i="2" s="1"/>
  <c r="AC271" i="2"/>
  <c r="J271" i="2" s="1" a="1"/>
  <c r="J271" i="2" s="1"/>
  <c r="AC189" i="2"/>
  <c r="J189" i="2" s="1" a="1"/>
  <c r="J189" i="2" s="1"/>
  <c r="K189" i="2" s="1"/>
  <c r="AC181" i="2"/>
  <c r="J181" i="2" s="1" a="1"/>
  <c r="J181" i="2" s="1"/>
  <c r="M181" i="2" s="1"/>
  <c r="R181" i="2" s="1"/>
  <c r="V181" i="2" s="1"/>
  <c r="AC154" i="2"/>
  <c r="J154" i="2" s="1" a="1"/>
  <c r="J154" i="2" s="1"/>
  <c r="M154" i="2" s="1"/>
  <c r="R154" i="2" s="1"/>
  <c r="V154" i="2" s="1"/>
  <c r="AC152" i="2"/>
  <c r="J152" i="2" s="1" a="1"/>
  <c r="J152" i="2" s="1"/>
  <c r="K152" i="2" s="1"/>
  <c r="AC311" i="2"/>
  <c r="J311" i="2" s="1" a="1"/>
  <c r="J311" i="2" s="1"/>
  <c r="N311" i="2" s="1"/>
  <c r="S311" i="2" s="1"/>
  <c r="AC309" i="2"/>
  <c r="J309" i="2" s="1" a="1"/>
  <c r="J309" i="2" s="1"/>
  <c r="N309" i="2" s="1"/>
  <c r="S309" i="2" s="1"/>
  <c r="AC251" i="2"/>
  <c r="J251" i="2" s="1" a="1"/>
  <c r="J251" i="2" s="1"/>
  <c r="L251" i="2" s="1"/>
  <c r="AC219" i="2"/>
  <c r="J219" i="2" s="1" a="1"/>
  <c r="J219" i="2" s="1"/>
  <c r="AC202" i="2"/>
  <c r="J202" i="2" s="1" a="1"/>
  <c r="J202" i="2" s="1"/>
  <c r="K202" i="2" s="1"/>
  <c r="AC201" i="2"/>
  <c r="J201" i="2" s="1" a="1"/>
  <c r="J201" i="2" s="1"/>
  <c r="K201" i="2" s="1"/>
  <c r="AC87" i="2"/>
  <c r="J87" i="2" s="1" a="1"/>
  <c r="J87" i="2" s="1"/>
  <c r="K87" i="2" s="1"/>
  <c r="AC73" i="2"/>
  <c r="J73" i="2" s="1" a="1"/>
  <c r="J73" i="2" s="1"/>
  <c r="L73" i="2" s="1"/>
  <c r="AC72" i="2"/>
  <c r="J72" i="2" s="1" a="1"/>
  <c r="J72" i="2" s="1"/>
  <c r="K72" i="2" s="1"/>
  <c r="AC15" i="2"/>
  <c r="J15" i="2" s="1" a="1"/>
  <c r="J15" i="2" s="1"/>
  <c r="L15" i="2" s="1"/>
  <c r="AC16" i="2"/>
  <c r="J16" i="2" s="1" a="1"/>
  <c r="J16" i="2" s="1"/>
  <c r="K16" i="2" s="1"/>
  <c r="AC299" i="2"/>
  <c r="J299" i="2" s="1" a="1"/>
  <c r="J299" i="2" s="1"/>
  <c r="N299" i="2" s="1"/>
  <c r="S299" i="2" s="1"/>
  <c r="AC298" i="2"/>
  <c r="AC265" i="2"/>
  <c r="J265" i="2" s="1" a="1"/>
  <c r="J265" i="2" s="1"/>
  <c r="AC225" i="2"/>
  <c r="J225" i="2" s="1" a="1"/>
  <c r="J225" i="2" s="1"/>
  <c r="N225" i="2" s="1"/>
  <c r="S225" i="2" s="1"/>
  <c r="AC224" i="2"/>
  <c r="J224" i="2" s="1" a="1"/>
  <c r="J224" i="2" s="1"/>
  <c r="L224" i="2" s="1"/>
  <c r="AC176" i="2"/>
  <c r="J176" i="2" s="1" a="1"/>
  <c r="J176" i="2" s="1"/>
  <c r="N176" i="2" s="1"/>
  <c r="S176" i="2" s="1"/>
  <c r="AC164" i="2"/>
  <c r="J164" i="2" s="1" a="1"/>
  <c r="J164" i="2" s="1"/>
  <c r="M164" i="2" s="1"/>
  <c r="R164" i="2" s="1"/>
  <c r="V164" i="2" s="1"/>
  <c r="AC118" i="2"/>
  <c r="AC85" i="2"/>
  <c r="J85" i="2" s="1" a="1"/>
  <c r="J85" i="2" s="1"/>
  <c r="M85" i="2" s="1"/>
  <c r="R85" i="2" s="1"/>
  <c r="V85" i="2" s="1"/>
  <c r="AC68" i="2"/>
  <c r="J68" i="2" s="1" a="1"/>
  <c r="J68" i="2" s="1"/>
  <c r="K68" i="2" s="1"/>
  <c r="AC303" i="2"/>
  <c r="J303" i="2" s="1" a="1"/>
  <c r="J303" i="2" s="1"/>
  <c r="AC301" i="2"/>
  <c r="J301" i="2" s="1" a="1"/>
  <c r="J301" i="2" s="1"/>
  <c r="L301" i="2" s="1"/>
  <c r="AC281" i="2"/>
  <c r="J281" i="2" s="1" a="1"/>
  <c r="J281" i="2" s="1"/>
  <c r="M281" i="2" s="1"/>
  <c r="R281" i="2" s="1"/>
  <c r="V281" i="2" s="1"/>
  <c r="AC279" i="2"/>
  <c r="J279" i="2" s="1" a="1"/>
  <c r="J279" i="2" s="1"/>
  <c r="K279" i="2" s="1"/>
  <c r="AC277" i="2"/>
  <c r="J277" i="2" s="1" a="1"/>
  <c r="J277" i="2" s="1"/>
  <c r="L277" i="2" s="1"/>
  <c r="AC267" i="2"/>
  <c r="J267" i="2" s="1" a="1"/>
  <c r="J267" i="2" s="1"/>
  <c r="M267" i="2" s="1"/>
  <c r="R267" i="2" s="1"/>
  <c r="V267" i="2" s="1"/>
  <c r="AC266" i="2"/>
  <c r="J266" i="2" s="1" a="1"/>
  <c r="J266" i="2" s="1"/>
  <c r="K266" i="2" s="1"/>
  <c r="AC243" i="2"/>
  <c r="J243" i="2" s="1" a="1"/>
  <c r="J243" i="2" s="1"/>
  <c r="N243" i="2" s="1"/>
  <c r="S243" i="2" s="1"/>
  <c r="AC242" i="2"/>
  <c r="AC233" i="2"/>
  <c r="J233" i="2" s="1" a="1"/>
  <c r="J233" i="2" s="1"/>
  <c r="N233" i="2" s="1"/>
  <c r="S233" i="2" s="1"/>
  <c r="AC211" i="2"/>
  <c r="J211" i="2" s="1" a="1"/>
  <c r="J211" i="2" s="1"/>
  <c r="N211" i="2" s="1"/>
  <c r="S211" i="2" s="1"/>
  <c r="AC204" i="2"/>
  <c r="AC199" i="2"/>
  <c r="AC190" i="2"/>
  <c r="J190" i="2" s="1" a="1"/>
  <c r="AC182" i="2"/>
  <c r="J182" i="2" s="1" a="1"/>
  <c r="J182" i="2" s="1"/>
  <c r="K182" i="2" s="1"/>
  <c r="AC146" i="2"/>
  <c r="J146" i="2" s="1" a="1"/>
  <c r="AC140" i="2"/>
  <c r="J140" i="2" s="1" a="1"/>
  <c r="J140" i="2" s="1"/>
  <c r="K140" i="2" s="1"/>
  <c r="AC122" i="2"/>
  <c r="J122" i="2" s="1" a="1"/>
  <c r="J122" i="2" s="1"/>
  <c r="N122" i="2" s="1"/>
  <c r="S122" i="2" s="1"/>
  <c r="AC120" i="2"/>
  <c r="J120" i="2" s="1" a="1"/>
  <c r="J120" i="2" s="1"/>
  <c r="M120" i="2" s="1"/>
  <c r="R120" i="2" s="1"/>
  <c r="V120" i="2" s="1"/>
  <c r="AC100" i="2"/>
  <c r="J100" i="2" s="1" a="1"/>
  <c r="J100" i="2" s="1"/>
  <c r="N100" i="2" s="1"/>
  <c r="S100" i="2" s="1"/>
  <c r="AC60" i="2"/>
  <c r="J60" i="2" s="1" a="1"/>
  <c r="J60" i="2" s="1"/>
  <c r="K60" i="2" s="1"/>
  <c r="AC49" i="2"/>
  <c r="J49" i="2" s="1" a="1"/>
  <c r="J49" i="2" s="1"/>
  <c r="N49" i="2" s="1"/>
  <c r="S49" i="2" s="1"/>
  <c r="AC48" i="2"/>
  <c r="J48" i="2" s="1" a="1"/>
  <c r="J48" i="2" s="1"/>
  <c r="M48" i="2" s="1"/>
  <c r="R48" i="2" s="1"/>
  <c r="V48" i="2" s="1"/>
  <c r="AC24" i="2"/>
  <c r="J24" i="2" s="1" a="1"/>
  <c r="J24" i="2" s="1"/>
  <c r="AC307" i="2"/>
  <c r="J307" i="2" s="1" a="1"/>
  <c r="J307" i="2" s="1"/>
  <c r="K307" i="2" s="1"/>
  <c r="AC306" i="2"/>
  <c r="J306" i="2" s="1" a="1"/>
  <c r="AC297" i="2"/>
  <c r="J297" i="2" s="1" a="1"/>
  <c r="J297" i="2" s="1"/>
  <c r="N297" i="2" s="1"/>
  <c r="S297" i="2" s="1"/>
  <c r="AC239" i="2"/>
  <c r="J239" i="2" s="1" a="1"/>
  <c r="J239" i="2" s="1"/>
  <c r="AC237" i="2"/>
  <c r="J237" i="2" s="1" a="1"/>
  <c r="J237" i="2" s="1"/>
  <c r="L237" i="2" s="1"/>
  <c r="AC217" i="2"/>
  <c r="J217" i="2" s="1" a="1"/>
  <c r="J217" i="2" s="1"/>
  <c r="N217" i="2" s="1"/>
  <c r="S217" i="2" s="1"/>
  <c r="AC198" i="2"/>
  <c r="J198" i="2" s="1" a="1"/>
  <c r="J198" i="2" s="1"/>
  <c r="L198" i="2" s="1"/>
  <c r="AC194" i="2"/>
  <c r="J194" i="2" s="1" a="1"/>
  <c r="AC193" i="2"/>
  <c r="J193" i="2" s="1" a="1"/>
  <c r="J193" i="2" s="1"/>
  <c r="K193" i="2" s="1"/>
  <c r="AC187" i="2"/>
  <c r="J187" i="2" s="1" a="1"/>
  <c r="J187" i="2" s="1"/>
  <c r="L187" i="2" s="1"/>
  <c r="AC175" i="2"/>
  <c r="J175" i="2" s="1" a="1"/>
  <c r="J175" i="2" s="1"/>
  <c r="K175" i="2" s="1"/>
  <c r="AC174" i="2"/>
  <c r="J174" i="2" s="1" a="1"/>
  <c r="J174" i="2" s="1"/>
  <c r="AC150" i="2"/>
  <c r="AC136" i="2"/>
  <c r="J136" i="2" s="1" a="1"/>
  <c r="J136" i="2" s="1"/>
  <c r="L136" i="2" s="1"/>
  <c r="AC134" i="2"/>
  <c r="J134" i="2" s="1" a="1"/>
  <c r="J134" i="2" s="1"/>
  <c r="M134" i="2" s="1"/>
  <c r="R134" i="2" s="1"/>
  <c r="V134" i="2" s="1"/>
  <c r="AC106" i="2"/>
  <c r="AC103" i="2"/>
  <c r="J103" i="2" s="1" a="1"/>
  <c r="AC94" i="2"/>
  <c r="J94" i="2" s="1" a="1"/>
  <c r="J94" i="2" s="1"/>
  <c r="K94" i="2" s="1"/>
  <c r="AC90" i="2"/>
  <c r="J90" i="2" s="1" a="1"/>
  <c r="J90" i="2" s="1"/>
  <c r="M90" i="2" s="1"/>
  <c r="R90" i="2" s="1"/>
  <c r="V90" i="2" s="1"/>
  <c r="AC89" i="2"/>
  <c r="AC78" i="2"/>
  <c r="AC77" i="2"/>
  <c r="J77" i="2" s="1" a="1"/>
  <c r="J77" i="2" s="1"/>
  <c r="L77" i="2" s="1"/>
  <c r="AC75" i="2"/>
  <c r="J75" i="2" s="1" a="1"/>
  <c r="J75" i="2" s="1"/>
  <c r="L75" i="2" s="1"/>
  <c r="AC53" i="2"/>
  <c r="J53" i="2" s="1" a="1"/>
  <c r="J53" i="2" s="1"/>
  <c r="L53" i="2" s="1"/>
  <c r="AC38" i="2"/>
  <c r="J118" i="2" a="1"/>
  <c r="J199" i="2" a="1"/>
  <c r="AC320" i="2"/>
  <c r="J320" i="2" s="1" a="1"/>
  <c r="J320" i="2" s="1"/>
  <c r="K320" i="2" s="1"/>
  <c r="AC257" i="2"/>
  <c r="J257" i="2" s="1" a="1"/>
  <c r="J257" i="2" s="1"/>
  <c r="N257" i="2" s="1"/>
  <c r="S257" i="2" s="1"/>
  <c r="AC256" i="2"/>
  <c r="J256" i="2" s="1" a="1"/>
  <c r="J256" i="2" s="1"/>
  <c r="N256" i="2" s="1"/>
  <c r="S256" i="2" s="1"/>
  <c r="AC212" i="2"/>
  <c r="J212" i="2" s="1" a="1"/>
  <c r="J212" i="2" s="1"/>
  <c r="AC291" i="2"/>
  <c r="J291" i="2" s="1" a="1"/>
  <c r="J291" i="2" s="1"/>
  <c r="M291" i="2" s="1"/>
  <c r="R291" i="2" s="1"/>
  <c r="V291" i="2" s="1"/>
  <c r="AC290" i="2"/>
  <c r="AC275" i="2"/>
  <c r="J275" i="2" s="1" a="1"/>
  <c r="J275" i="2" s="1"/>
  <c r="AC274" i="2"/>
  <c r="J274" i="2" s="1" a="1"/>
  <c r="J274" i="2" s="1"/>
  <c r="K274" i="2" s="1"/>
  <c r="AC227" i="2"/>
  <c r="J227" i="2" s="1" a="1"/>
  <c r="J227" i="2" s="1"/>
  <c r="M227" i="2" s="1"/>
  <c r="R227" i="2" s="1"/>
  <c r="V227" i="2" s="1"/>
  <c r="AC226" i="2"/>
  <c r="J226" i="2" s="1" a="1"/>
  <c r="J226" i="2" s="1"/>
  <c r="K226" i="2" s="1"/>
  <c r="J150" i="2" a="1"/>
  <c r="AC305" i="2"/>
  <c r="J305" i="2" s="1" a="1"/>
  <c r="J305" i="2" s="1"/>
  <c r="K305" i="2" s="1"/>
  <c r="AC304" i="2"/>
  <c r="J304" i="2" s="1" a="1"/>
  <c r="J304" i="2" s="1"/>
  <c r="L304" i="2" s="1"/>
  <c r="AC295" i="2"/>
  <c r="J295" i="2" s="1" a="1"/>
  <c r="J295" i="2" s="1"/>
  <c r="L295" i="2" s="1"/>
  <c r="AC293" i="2"/>
  <c r="J293" i="2" s="1" a="1"/>
  <c r="J293" i="2" s="1"/>
  <c r="K293" i="2" s="1"/>
  <c r="AC280" i="2"/>
  <c r="J280" i="2" s="1" a="1"/>
  <c r="J280" i="2" s="1"/>
  <c r="M280" i="2" s="1"/>
  <c r="R280" i="2" s="1"/>
  <c r="V280" i="2" s="1"/>
  <c r="AC241" i="2"/>
  <c r="J241" i="2" s="1" a="1"/>
  <c r="J241" i="2" s="1"/>
  <c r="N241" i="2" s="1"/>
  <c r="S241" i="2" s="1"/>
  <c r="AC240" i="2"/>
  <c r="J240" i="2" s="1" a="1"/>
  <c r="J240" i="2" s="1"/>
  <c r="K240" i="2" s="1"/>
  <c r="AC231" i="2"/>
  <c r="J231" i="2" s="1" a="1"/>
  <c r="J231" i="2" s="1"/>
  <c r="L231" i="2" s="1"/>
  <c r="AC229" i="2"/>
  <c r="J229" i="2" s="1" a="1"/>
  <c r="J229" i="2" s="1"/>
  <c r="N229" i="2" s="1"/>
  <c r="S229" i="2" s="1"/>
  <c r="AC206" i="2"/>
  <c r="AC191" i="2"/>
  <c r="J191" i="2" s="1" a="1"/>
  <c r="J191" i="2" s="1"/>
  <c r="AC180" i="2"/>
  <c r="J180" i="2" s="1" a="1"/>
  <c r="J180" i="2" s="1"/>
  <c r="K180" i="2" s="1"/>
  <c r="AC172" i="2"/>
  <c r="J172" i="2" s="1" a="1"/>
  <c r="J172" i="2" s="1"/>
  <c r="L172" i="2" s="1"/>
  <c r="J166" i="2"/>
  <c r="M166" i="2" s="1"/>
  <c r="R166" i="2" s="1"/>
  <c r="V166" i="2" s="1"/>
  <c r="AC148" i="2"/>
  <c r="J148" i="2" s="1" a="1"/>
  <c r="J148" i="2" s="1"/>
  <c r="L148" i="2" s="1"/>
  <c r="AC147" i="2"/>
  <c r="AC144" i="2"/>
  <c r="J144" i="2" s="1" a="1"/>
  <c r="J144" i="2" s="1"/>
  <c r="N144" i="2" s="1"/>
  <c r="S144" i="2" s="1"/>
  <c r="AC141" i="2"/>
  <c r="J141" i="2" s="1" a="1"/>
  <c r="J141" i="2" s="1"/>
  <c r="K141" i="2" s="1"/>
  <c r="AC116" i="2"/>
  <c r="J116" i="2" s="1" a="1"/>
  <c r="J116" i="2" s="1"/>
  <c r="L116" i="2" s="1"/>
  <c r="AC115" i="2"/>
  <c r="J115" i="2" s="1" a="1"/>
  <c r="J115" i="2" s="1"/>
  <c r="M115" i="2" s="1"/>
  <c r="R115" i="2" s="1"/>
  <c r="V115" i="2" s="1"/>
  <c r="J103" i="2"/>
  <c r="N103" i="2" s="1"/>
  <c r="S103" i="2" s="1"/>
  <c r="AC99" i="2"/>
  <c r="J99" i="2" s="1" a="1"/>
  <c r="J99" i="2" s="1"/>
  <c r="AC81" i="2"/>
  <c r="J81" i="2" s="1" a="1"/>
  <c r="J81" i="2" s="1"/>
  <c r="M81" i="2" s="1"/>
  <c r="R81" i="2" s="1"/>
  <c r="V81" i="2" s="1"/>
  <c r="AC52" i="2"/>
  <c r="J52" i="2" s="1" a="1"/>
  <c r="J52" i="2" s="1"/>
  <c r="N52" i="2" s="1"/>
  <c r="S52" i="2" s="1"/>
  <c r="AC177" i="2"/>
  <c r="J177" i="2" s="1" a="1"/>
  <c r="J177" i="2" s="1"/>
  <c r="L177" i="2" s="1"/>
  <c r="AC156" i="2"/>
  <c r="J156" i="2" s="1" a="1"/>
  <c r="J156" i="2" s="1"/>
  <c r="L156" i="2" s="1"/>
  <c r="AC155" i="2"/>
  <c r="AC139" i="2"/>
  <c r="AC124" i="2"/>
  <c r="J124" i="2" s="1" a="1"/>
  <c r="J124" i="2" s="1"/>
  <c r="L124" i="2" s="1"/>
  <c r="AC123" i="2"/>
  <c r="J123" i="2" s="1" a="1"/>
  <c r="AC19" i="2"/>
  <c r="J19" i="2" s="1" a="1"/>
  <c r="J19" i="2" s="1"/>
  <c r="N19" i="2" s="1"/>
  <c r="S19" i="2" s="1"/>
  <c r="AC20" i="2"/>
  <c r="J20" i="2" s="1" a="1"/>
  <c r="J20" i="2" s="1"/>
  <c r="K20" i="2" s="1"/>
  <c r="AC23" i="2"/>
  <c r="J23" i="2" s="1" a="1"/>
  <c r="J23" i="2" s="1"/>
  <c r="L23" i="2" s="1"/>
  <c r="AC33" i="2"/>
  <c r="J33" i="2" s="1" a="1"/>
  <c r="J33" i="2" s="1"/>
  <c r="L33" i="2" s="1"/>
  <c r="AC34" i="2"/>
  <c r="J34" i="2" s="1" a="1"/>
  <c r="J34" i="2" s="1"/>
  <c r="M34" i="2" s="1"/>
  <c r="R34" i="2" s="1"/>
  <c r="V34" i="2" s="1"/>
  <c r="AC35" i="2"/>
  <c r="J35" i="2" s="1" a="1"/>
  <c r="J35" i="2" s="1"/>
  <c r="K35" i="2" s="1"/>
  <c r="AC36" i="2"/>
  <c r="J36" i="2" s="1" a="1"/>
  <c r="J36" i="2" s="1"/>
  <c r="M36" i="2" s="1"/>
  <c r="R36" i="2" s="1"/>
  <c r="V36" i="2" s="1"/>
  <c r="AC37" i="2"/>
  <c r="J37" i="2" s="1" a="1"/>
  <c r="J37" i="2" s="1"/>
  <c r="M37" i="2" s="1"/>
  <c r="R37" i="2" s="1"/>
  <c r="V37" i="2" s="1"/>
  <c r="AC312" i="2"/>
  <c r="J312" i="2" s="1" a="1"/>
  <c r="J312" i="2" s="1"/>
  <c r="N312" i="2" s="1"/>
  <c r="S312" i="2" s="1"/>
  <c r="AC273" i="2"/>
  <c r="J273" i="2" s="1" a="1"/>
  <c r="J273" i="2" s="1"/>
  <c r="L273" i="2" s="1"/>
  <c r="AC272" i="2"/>
  <c r="J272" i="2" s="1" a="1"/>
  <c r="J272" i="2" s="1"/>
  <c r="N272" i="2" s="1"/>
  <c r="S272" i="2" s="1"/>
  <c r="AC263" i="2"/>
  <c r="J263" i="2" s="1" a="1"/>
  <c r="J263" i="2" s="1"/>
  <c r="AC261" i="2"/>
  <c r="J261" i="2" s="1" a="1"/>
  <c r="J261" i="2" s="1"/>
  <c r="N261" i="2" s="1"/>
  <c r="S261" i="2" s="1"/>
  <c r="AC248" i="2"/>
  <c r="J248" i="2" s="1" a="1"/>
  <c r="J248" i="2" s="1"/>
  <c r="N248" i="2" s="1"/>
  <c r="S248" i="2" s="1"/>
  <c r="AC213" i="2"/>
  <c r="AC207" i="2"/>
  <c r="J207" i="2" s="1" a="1"/>
  <c r="J207" i="2" s="1"/>
  <c r="M207" i="2" s="1"/>
  <c r="R207" i="2" s="1"/>
  <c r="V207" i="2" s="1"/>
  <c r="AC205" i="2"/>
  <c r="J205" i="2" s="1" a="1"/>
  <c r="J205" i="2" s="1"/>
  <c r="M205" i="2" s="1"/>
  <c r="R205" i="2" s="1"/>
  <c r="V205" i="2" s="1"/>
  <c r="AC197" i="2"/>
  <c r="J197" i="2" s="1" a="1"/>
  <c r="J197" i="2" s="1"/>
  <c r="N197" i="2" s="1"/>
  <c r="S197" i="2" s="1"/>
  <c r="AC195" i="2"/>
  <c r="J195" i="2" s="1" a="1"/>
  <c r="J195" i="2" s="1"/>
  <c r="AC183" i="2"/>
  <c r="AC170" i="2"/>
  <c r="J170" i="2" s="1" a="1"/>
  <c r="J170" i="2" s="1"/>
  <c r="L170" i="2" s="1"/>
  <c r="AC165" i="2"/>
  <c r="J165" i="2" s="1" a="1"/>
  <c r="J165" i="2" s="1"/>
  <c r="K165" i="2" s="1"/>
  <c r="AC158" i="2"/>
  <c r="J158" i="2" s="1" a="1"/>
  <c r="J158" i="2" s="1"/>
  <c r="AC138" i="2"/>
  <c r="J138" i="2" s="1" a="1"/>
  <c r="J138" i="2" s="1"/>
  <c r="N138" i="2" s="1"/>
  <c r="S138" i="2" s="1"/>
  <c r="AC137" i="2"/>
  <c r="J137" i="2" s="1" a="1"/>
  <c r="J137" i="2" s="1"/>
  <c r="K137" i="2" s="1"/>
  <c r="AC133" i="2"/>
  <c r="J133" i="2" s="1" a="1"/>
  <c r="J133" i="2" s="1"/>
  <c r="L133" i="2" s="1"/>
  <c r="AC130" i="2"/>
  <c r="J130" i="2" s="1" a="1"/>
  <c r="J130" i="2" s="1"/>
  <c r="L130" i="2" s="1"/>
  <c r="AC128" i="2"/>
  <c r="J128" i="2" s="1" a="1"/>
  <c r="J128" i="2" s="1"/>
  <c r="K128" i="2" s="1"/>
  <c r="AC126" i="2"/>
  <c r="J126" i="2" s="1" a="1"/>
  <c r="J126" i="2" s="1"/>
  <c r="N126" i="2" s="1"/>
  <c r="S126" i="2" s="1"/>
  <c r="AC107" i="2"/>
  <c r="J107" i="2" s="1" a="1"/>
  <c r="J107" i="2" s="1"/>
  <c r="K107" i="2" s="1"/>
  <c r="P107" i="2" s="1"/>
  <c r="T107" i="2" s="1"/>
  <c r="AC104" i="2"/>
  <c r="J104" i="2" s="1" a="1"/>
  <c r="J104" i="2" s="1"/>
  <c r="N104" i="2" s="1"/>
  <c r="S104" i="2" s="1"/>
  <c r="AC86" i="2"/>
  <c r="J86" i="2" s="1" a="1"/>
  <c r="J86" i="2" s="1"/>
  <c r="N86" i="2" s="1"/>
  <c r="S86" i="2" s="1"/>
  <c r="AC83" i="2"/>
  <c r="J83" i="2" s="1" a="1"/>
  <c r="J83" i="2" s="1"/>
  <c r="N83" i="2" s="1"/>
  <c r="S83" i="2" s="1"/>
  <c r="AC69" i="2"/>
  <c r="J69" i="2" s="1" a="1"/>
  <c r="J69" i="2" s="1"/>
  <c r="N69" i="2" s="1"/>
  <c r="S69" i="2" s="1"/>
  <c r="AC67" i="2"/>
  <c r="AC61" i="2"/>
  <c r="J61" i="2" s="1" a="1"/>
  <c r="J61" i="2" s="1"/>
  <c r="L61" i="2" s="1"/>
  <c r="AC51" i="2"/>
  <c r="J51" i="2" s="1" a="1"/>
  <c r="J51" i="2" s="1"/>
  <c r="L51" i="2" s="1"/>
  <c r="AC43" i="2"/>
  <c r="J43" i="2" s="1" a="1"/>
  <c r="J43" i="2" s="1"/>
  <c r="AC29" i="2"/>
  <c r="J29" i="2" s="1" a="1"/>
  <c r="J29" i="2" s="1"/>
  <c r="M29" i="2" s="1"/>
  <c r="R29" i="2" s="1"/>
  <c r="V29" i="2" s="1"/>
  <c r="AC30" i="2"/>
  <c r="J30" i="2" s="1" a="1"/>
  <c r="J30" i="2" s="1"/>
  <c r="K30" i="2" s="1"/>
  <c r="AC31" i="2"/>
  <c r="J31" i="2" s="1" a="1"/>
  <c r="J31" i="2" s="1"/>
  <c r="M31" i="2" s="1"/>
  <c r="R31" i="2" s="1"/>
  <c r="V31" i="2" s="1"/>
  <c r="AC32" i="2"/>
  <c r="J32" i="2" s="1" a="1"/>
  <c r="J32" i="2" s="1"/>
  <c r="K32" i="2" s="1"/>
  <c r="AC28" i="2"/>
  <c r="J28" i="2" s="1" a="1"/>
  <c r="J28" i="2" s="1"/>
  <c r="M28" i="2" s="1"/>
  <c r="R28" i="2" s="1"/>
  <c r="V28" i="2" s="1"/>
  <c r="AC102" i="2"/>
  <c r="J102" i="2" s="1" a="1"/>
  <c r="J102" i="2" s="1"/>
  <c r="L102" i="2" s="1"/>
  <c r="AC91" i="2"/>
  <c r="J91" i="2" s="1" a="1"/>
  <c r="J91" i="2" s="1"/>
  <c r="N91" i="2" s="1"/>
  <c r="S91" i="2" s="1"/>
  <c r="AC79" i="2"/>
  <c r="J79" i="2" s="1" a="1"/>
  <c r="J79" i="2" s="1"/>
  <c r="L79" i="2" s="1"/>
  <c r="AC70" i="2"/>
  <c r="AC65" i="2"/>
  <c r="J65" i="2" s="1" a="1"/>
  <c r="J65" i="2" s="1"/>
  <c r="N65" i="2" s="1"/>
  <c r="S65" i="2" s="1"/>
  <c r="AC64" i="2"/>
  <c r="AC59" i="2"/>
  <c r="J59" i="2" s="1" a="1"/>
  <c r="J59" i="2" s="1"/>
  <c r="M59" i="2" s="1"/>
  <c r="R59" i="2" s="1"/>
  <c r="V59" i="2" s="1"/>
  <c r="AC57" i="2"/>
  <c r="AC55" i="2"/>
  <c r="J55" i="2" s="1" a="1"/>
  <c r="J55" i="2" s="1"/>
  <c r="N55" i="2" s="1"/>
  <c r="S55" i="2" s="1"/>
  <c r="AC46" i="2"/>
  <c r="J46" i="2" s="1" a="1"/>
  <c r="J46" i="2" s="1"/>
  <c r="N46" i="2" s="1"/>
  <c r="S46" i="2" s="1"/>
  <c r="AC44" i="2"/>
  <c r="J44" i="2" s="1" a="1"/>
  <c r="J44" i="2" s="1"/>
  <c r="K44" i="2" s="1"/>
  <c r="AC8" i="2"/>
  <c r="J8" i="2" s="1" a="1"/>
  <c r="J8" i="2" s="1"/>
  <c r="K8" i="2" s="1"/>
  <c r="AC25" i="2"/>
  <c r="J25" i="2" s="1" a="1"/>
  <c r="J25" i="2" s="1"/>
  <c r="M25" i="2" s="1"/>
  <c r="R25" i="2" s="1"/>
  <c r="V25" i="2" s="1"/>
  <c r="AC319" i="2"/>
  <c r="J319" i="2" s="1" a="1"/>
  <c r="J319" i="2" s="1"/>
  <c r="L319" i="2" s="1"/>
  <c r="AC317" i="2"/>
  <c r="J317" i="2" s="1" a="1"/>
  <c r="J317" i="2" s="1"/>
  <c r="M317" i="2" s="1"/>
  <c r="R317" i="2" s="1"/>
  <c r="V317" i="2" s="1"/>
  <c r="AC314" i="2"/>
  <c r="AC296" i="2"/>
  <c r="J296" i="2" s="1" a="1"/>
  <c r="J296" i="2" s="1"/>
  <c r="K296" i="2" s="1"/>
  <c r="AC287" i="2"/>
  <c r="J287" i="2" s="1" a="1"/>
  <c r="J287" i="2" s="1"/>
  <c r="N287" i="2" s="1"/>
  <c r="S287" i="2" s="1"/>
  <c r="AC285" i="2"/>
  <c r="J285" i="2" s="1" a="1"/>
  <c r="J285" i="2" s="1"/>
  <c r="K285" i="2" s="1"/>
  <c r="AC282" i="2"/>
  <c r="AC264" i="2"/>
  <c r="J264" i="2" s="1" a="1"/>
  <c r="J264" i="2" s="1"/>
  <c r="N264" i="2" s="1"/>
  <c r="S264" i="2" s="1"/>
  <c r="AC255" i="2"/>
  <c r="J255" i="2" s="1" a="1"/>
  <c r="J255" i="2" s="1"/>
  <c r="L255" i="2" s="1"/>
  <c r="AC253" i="2"/>
  <c r="J253" i="2" s="1" a="1"/>
  <c r="J253" i="2" s="1"/>
  <c r="N253" i="2" s="1"/>
  <c r="S253" i="2" s="1"/>
  <c r="AC250" i="2"/>
  <c r="AC232" i="2"/>
  <c r="J232" i="2" s="1" a="1"/>
  <c r="J232" i="2" s="1"/>
  <c r="N232" i="2" s="1"/>
  <c r="S232" i="2" s="1"/>
  <c r="AC223" i="2"/>
  <c r="J223" i="2" s="1" a="1"/>
  <c r="J223" i="2" s="1"/>
  <c r="K223" i="2" s="1"/>
  <c r="AC221" i="2"/>
  <c r="J221" i="2" s="1" a="1"/>
  <c r="J221" i="2" s="1"/>
  <c r="L221" i="2" s="1"/>
  <c r="AC218" i="2"/>
  <c r="AC215" i="2"/>
  <c r="AC209" i="2"/>
  <c r="J209" i="2" s="1" a="1"/>
  <c r="J209" i="2" s="1"/>
  <c r="L209" i="2" s="1"/>
  <c r="AC203" i="2"/>
  <c r="J203" i="2" s="1" a="1"/>
  <c r="J203" i="2" s="1"/>
  <c r="N203" i="2" s="1"/>
  <c r="S203" i="2" s="1"/>
  <c r="AC185" i="2"/>
  <c r="AC173" i="2"/>
  <c r="J173" i="2" s="1" a="1"/>
  <c r="J173" i="2" s="1"/>
  <c r="N173" i="2" s="1"/>
  <c r="S173" i="2" s="1"/>
  <c r="AC157" i="2"/>
  <c r="J157" i="2" s="1" a="1"/>
  <c r="J157" i="2" s="1"/>
  <c r="M157" i="2" s="1"/>
  <c r="R157" i="2" s="1"/>
  <c r="V157" i="2" s="1"/>
  <c r="AC129" i="2"/>
  <c r="J129" i="2" s="1" a="1"/>
  <c r="J129" i="2" s="1"/>
  <c r="M129" i="2" s="1"/>
  <c r="R129" i="2" s="1"/>
  <c r="V129" i="2" s="1"/>
  <c r="AC108" i="2"/>
  <c r="AC76" i="2"/>
  <c r="J76" i="2" s="1" a="1"/>
  <c r="J76" i="2" s="1"/>
  <c r="K76" i="2" s="1"/>
  <c r="AC63" i="2"/>
  <c r="J63" i="2" s="1" a="1"/>
  <c r="J63" i="2" s="1"/>
  <c r="M63" i="2" s="1"/>
  <c r="R63" i="2" s="1"/>
  <c r="V63" i="2" s="1"/>
  <c r="AC45" i="2"/>
  <c r="J45" i="2" s="1" a="1"/>
  <c r="J45" i="2" s="1"/>
  <c r="K45" i="2" s="1"/>
  <c r="K237" i="2"/>
  <c r="N288" i="2"/>
  <c r="S288" i="2" s="1"/>
  <c r="K283" i="2"/>
  <c r="K267" i="2"/>
  <c r="L259" i="2"/>
  <c r="W259" i="2" s="1"/>
  <c r="N259" i="2"/>
  <c r="S259" i="2" s="1"/>
  <c r="K142" i="2"/>
  <c r="M179" i="2"/>
  <c r="R179" i="2" s="1"/>
  <c r="V179" i="2" s="1"/>
  <c r="L179" i="2"/>
  <c r="K179" i="2"/>
  <c r="AC316" i="2"/>
  <c r="J316" i="2" s="1" a="1"/>
  <c r="J316" i="2" s="1"/>
  <c r="AC308" i="2"/>
  <c r="J308" i="2" s="1" a="1"/>
  <c r="J308" i="2" s="1"/>
  <c r="AC300" i="2"/>
  <c r="J300" i="2" s="1" a="1"/>
  <c r="J300" i="2" s="1"/>
  <c r="AC292" i="2"/>
  <c r="J292" i="2" s="1" a="1"/>
  <c r="J292" i="2" s="1"/>
  <c r="AC284" i="2"/>
  <c r="J284" i="2" s="1" a="1"/>
  <c r="J284" i="2" s="1"/>
  <c r="AC276" i="2"/>
  <c r="J276" i="2" s="1" a="1"/>
  <c r="J276" i="2" s="1"/>
  <c r="AC268" i="2"/>
  <c r="J268" i="2" s="1" a="1"/>
  <c r="J268" i="2" s="1"/>
  <c r="AC260" i="2"/>
  <c r="J260" i="2" s="1" a="1"/>
  <c r="J260" i="2" s="1"/>
  <c r="AC252" i="2"/>
  <c r="J252" i="2" s="1" a="1"/>
  <c r="J252" i="2" s="1"/>
  <c r="AC244" i="2"/>
  <c r="J244" i="2" s="1" a="1"/>
  <c r="J244" i="2" s="1"/>
  <c r="AC236" i="2"/>
  <c r="J236" i="2" s="1" a="1"/>
  <c r="J236" i="2" s="1"/>
  <c r="AC228" i="2"/>
  <c r="J228" i="2" s="1" a="1"/>
  <c r="J228" i="2" s="1"/>
  <c r="AC220" i="2"/>
  <c r="J220" i="2" s="1" a="1"/>
  <c r="J220" i="2" s="1"/>
  <c r="AC196" i="2"/>
  <c r="J196" i="2" s="1" a="1"/>
  <c r="J196" i="2" s="1"/>
  <c r="AC186" i="2"/>
  <c r="J186" i="2" s="1" a="1"/>
  <c r="J186" i="2" s="1"/>
  <c r="AC171" i="2"/>
  <c r="J171" i="2" s="1" a="1"/>
  <c r="J171" i="2" s="1"/>
  <c r="AC318" i="2"/>
  <c r="J318" i="2" s="1" a="1"/>
  <c r="J318" i="2" s="1"/>
  <c r="AC310" i="2"/>
  <c r="J310" i="2" s="1" a="1"/>
  <c r="J310" i="2" s="1"/>
  <c r="AC302" i="2"/>
  <c r="J302" i="2" s="1" a="1"/>
  <c r="J302" i="2" s="1"/>
  <c r="AC294" i="2"/>
  <c r="J294" i="2" s="1" a="1"/>
  <c r="J294" i="2" s="1"/>
  <c r="AC286" i="2"/>
  <c r="J286" i="2" s="1" a="1"/>
  <c r="J286" i="2" s="1"/>
  <c r="AC278" i="2"/>
  <c r="J278" i="2" s="1" a="1"/>
  <c r="J278" i="2" s="1"/>
  <c r="AC270" i="2"/>
  <c r="J270" i="2" s="1" a="1"/>
  <c r="J270" i="2" s="1"/>
  <c r="AC262" i="2"/>
  <c r="J262" i="2" s="1" a="1"/>
  <c r="J262" i="2" s="1"/>
  <c r="AC254" i="2"/>
  <c r="J254" i="2" s="1" a="1"/>
  <c r="J254" i="2" s="1"/>
  <c r="AC246" i="2"/>
  <c r="J246" i="2" s="1" a="1"/>
  <c r="J246" i="2" s="1"/>
  <c r="AC238" i="2"/>
  <c r="J238" i="2" s="1" a="1"/>
  <c r="J238" i="2" s="1"/>
  <c r="AC230" i="2"/>
  <c r="J230" i="2" s="1" a="1"/>
  <c r="J230" i="2" s="1"/>
  <c r="AC222" i="2"/>
  <c r="J222" i="2" s="1" a="1"/>
  <c r="J222" i="2" s="1"/>
  <c r="AC210" i="2"/>
  <c r="J210" i="2" s="1" a="1"/>
  <c r="J210" i="2" s="1"/>
  <c r="AC188" i="2"/>
  <c r="J188" i="2" s="1" a="1"/>
  <c r="J188" i="2" s="1"/>
  <c r="AC178" i="2"/>
  <c r="J178" i="2" s="1" a="1"/>
  <c r="J178" i="2" s="1"/>
  <c r="K133" i="2"/>
  <c r="AC149" i="2"/>
  <c r="J149" i="2" s="1" a="1"/>
  <c r="J149" i="2" s="1"/>
  <c r="AC145" i="2"/>
  <c r="J145" i="2" s="1" a="1"/>
  <c r="J145" i="2" s="1"/>
  <c r="L144" i="2"/>
  <c r="AC117" i="2"/>
  <c r="J117" i="2" s="1" a="1"/>
  <c r="J117" i="2" s="1"/>
  <c r="AC113" i="2"/>
  <c r="J113" i="2" s="1" a="1"/>
  <c r="J113" i="2" s="1"/>
  <c r="AC105" i="2"/>
  <c r="J105" i="2" s="1" a="1"/>
  <c r="J105" i="2" s="1"/>
  <c r="AC84" i="2"/>
  <c r="J84" i="2" s="1" a="1"/>
  <c r="J84" i="2" s="1"/>
  <c r="AC66" i="2"/>
  <c r="J66" i="2" s="1" a="1"/>
  <c r="J66" i="2" s="1"/>
  <c r="AC216" i="2"/>
  <c r="J216" i="2" s="1" a="1"/>
  <c r="J216" i="2" s="1"/>
  <c r="AC200" i="2"/>
  <c r="J200" i="2" s="1" a="1"/>
  <c r="J200" i="2" s="1"/>
  <c r="AC184" i="2"/>
  <c r="J184" i="2" s="1" a="1"/>
  <c r="J184" i="2" s="1"/>
  <c r="AC168" i="2"/>
  <c r="J168" i="2" s="1" a="1"/>
  <c r="J168" i="2" s="1"/>
  <c r="AC163" i="2"/>
  <c r="J163" i="2" s="1" a="1"/>
  <c r="J163" i="2" s="1"/>
  <c r="AC162" i="2"/>
  <c r="J162" i="2" s="1" a="1"/>
  <c r="J162" i="2" s="1"/>
  <c r="AC153" i="2"/>
  <c r="J153" i="2" s="1" a="1"/>
  <c r="J153" i="2" s="1"/>
  <c r="AC125" i="2"/>
  <c r="J125" i="2" s="1" a="1"/>
  <c r="J125" i="2" s="1"/>
  <c r="AC121" i="2"/>
  <c r="J121" i="2" s="1" a="1"/>
  <c r="J121" i="2" s="1"/>
  <c r="AC208" i="2"/>
  <c r="J208" i="2" s="1" a="1"/>
  <c r="J208" i="2" s="1"/>
  <c r="AC192" i="2"/>
  <c r="J192" i="2" s="1" a="1"/>
  <c r="J192" i="2" s="1"/>
  <c r="AC169" i="2"/>
  <c r="J169" i="2" s="1" a="1"/>
  <c r="J169" i="2" s="1"/>
  <c r="AC161" i="2"/>
  <c r="J161" i="2" s="1" a="1"/>
  <c r="J161" i="2" s="1"/>
  <c r="AC159" i="2"/>
  <c r="J159" i="2" s="1" a="1"/>
  <c r="J159" i="2" s="1"/>
  <c r="AC151" i="2"/>
  <c r="J151" i="2" s="1" a="1"/>
  <c r="J151" i="2" s="1"/>
  <c r="AC143" i="2"/>
  <c r="J143" i="2" s="1" a="1"/>
  <c r="J143" i="2" s="1"/>
  <c r="AC135" i="2"/>
  <c r="J135" i="2" s="1" a="1"/>
  <c r="J135" i="2" s="1"/>
  <c r="AC127" i="2"/>
  <c r="J127" i="2" s="1" a="1"/>
  <c r="J127" i="2" s="1"/>
  <c r="AC119" i="2"/>
  <c r="J119" i="2" s="1" a="1"/>
  <c r="J119" i="2" s="1"/>
  <c r="AC97" i="2"/>
  <c r="J97" i="2" s="1" a="1"/>
  <c r="J97" i="2" s="1"/>
  <c r="AC109" i="2"/>
  <c r="J109" i="2" s="1" a="1"/>
  <c r="J109" i="2" s="1"/>
  <c r="AC96" i="2"/>
  <c r="J96" i="2" s="1" a="1"/>
  <c r="J96" i="2" s="1"/>
  <c r="AC82" i="2"/>
  <c r="J82" i="2" s="1" a="1"/>
  <c r="J82" i="2" s="1"/>
  <c r="AC56" i="2"/>
  <c r="J56" i="2" s="1" a="1"/>
  <c r="J56" i="2" s="1"/>
  <c r="AC101" i="2"/>
  <c r="J101" i="2" s="1" a="1"/>
  <c r="J101" i="2" s="1"/>
  <c r="AC95" i="2"/>
  <c r="J95" i="2" s="1" a="1"/>
  <c r="J95" i="2" s="1"/>
  <c r="L49" i="2"/>
  <c r="AC88" i="2"/>
  <c r="J88" i="2" s="1" a="1"/>
  <c r="J88" i="2" s="1"/>
  <c r="AC74" i="2"/>
  <c r="J74" i="2" s="1" a="1"/>
  <c r="J74" i="2" s="1"/>
  <c r="AC80" i="2"/>
  <c r="J80" i="2" s="1" a="1"/>
  <c r="J80" i="2" s="1"/>
  <c r="AC62" i="2"/>
  <c r="J62" i="2" s="1" a="1"/>
  <c r="J62" i="2" s="1"/>
  <c r="AC58" i="2"/>
  <c r="J58" i="2" s="1" a="1"/>
  <c r="J58" i="2" s="1"/>
  <c r="AC40" i="2"/>
  <c r="J40" i="2" s="1" a="1"/>
  <c r="J40" i="2" s="1"/>
  <c r="AC54" i="2"/>
  <c r="J54" i="2" s="1" a="1"/>
  <c r="J54" i="2" s="1"/>
  <c r="AC50" i="2"/>
  <c r="J50" i="2" s="1" a="1"/>
  <c r="J50" i="2" s="1"/>
  <c r="AC42" i="2"/>
  <c r="J42" i="2" s="1" a="1"/>
  <c r="J42" i="2" s="1"/>
  <c r="AC17" i="2"/>
  <c r="J17" i="2" s="1" a="1"/>
  <c r="J17" i="2" s="1"/>
  <c r="N17" i="2" s="1"/>
  <c r="S17" i="2" s="1"/>
  <c r="AC21" i="2"/>
  <c r="J21" i="2" s="1" a="1"/>
  <c r="J21" i="2" s="1"/>
  <c r="AC27" i="2"/>
  <c r="J27" i="2" s="1" a="1"/>
  <c r="J27" i="2" s="1"/>
  <c r="L27" i="2" s="1"/>
  <c r="AC7" i="2"/>
  <c r="J7" i="2" s="1" a="1"/>
  <c r="J7" i="2" s="1"/>
  <c r="N7" i="2" s="1"/>
  <c r="S7" i="2" s="1"/>
  <c r="AC9" i="2"/>
  <c r="J9" i="2" s="1" a="1"/>
  <c r="J9" i="2" s="1"/>
  <c r="M9" i="2" s="1"/>
  <c r="R9" i="2" s="1"/>
  <c r="V9" i="2" s="1"/>
  <c r="AC13" i="2"/>
  <c r="J13" i="2" s="1" a="1"/>
  <c r="J13" i="2" s="1"/>
  <c r="AC17" i="1"/>
  <c r="J17" i="1" s="1" a="1"/>
  <c r="J17" i="1" s="1"/>
  <c r="N17" i="1" s="1"/>
  <c r="S17" i="1" s="1"/>
  <c r="AC13" i="1"/>
  <c r="J13" i="1" s="1" a="1"/>
  <c r="J13" i="1" s="1"/>
  <c r="M13" i="1" s="1"/>
  <c r="R13" i="1" s="1"/>
  <c r="V13" i="1" s="1"/>
  <c r="AC12" i="1"/>
  <c r="J12" i="1" s="1" a="1"/>
  <c r="J12" i="1" s="1"/>
  <c r="L12" i="1" s="1"/>
  <c r="AC10" i="2"/>
  <c r="J10" i="2" s="1" a="1"/>
  <c r="J10" i="2" s="1"/>
  <c r="AC18" i="2"/>
  <c r="J18" i="2" s="1" a="1"/>
  <c r="J18" i="2" s="1"/>
  <c r="AC26" i="2"/>
  <c r="J26" i="2" s="1" a="1"/>
  <c r="J26" i="2" s="1"/>
  <c r="AC14" i="2"/>
  <c r="J14" i="2" s="1" a="1"/>
  <c r="J14" i="2" s="1"/>
  <c r="AC22" i="2"/>
  <c r="J22" i="2" s="1" a="1"/>
  <c r="J22" i="2" s="1"/>
  <c r="AC14" i="1"/>
  <c r="J14" i="1" s="1" a="1"/>
  <c r="J14" i="1" s="1"/>
  <c r="N14" i="1" s="1"/>
  <c r="S14" i="1" s="1"/>
  <c r="AC16" i="1"/>
  <c r="J16" i="1" s="1" a="1"/>
  <c r="J16" i="1" s="1"/>
  <c r="L16" i="1" s="1"/>
  <c r="AC15" i="1"/>
  <c r="J15" i="1" s="1" a="1"/>
  <c r="J15" i="1" s="1"/>
  <c r="AC11" i="1"/>
  <c r="J11" i="1" s="1" a="1"/>
  <c r="J11" i="1" s="1"/>
  <c r="L11" i="1" s="1"/>
  <c r="AC9" i="1"/>
  <c r="J9" i="1" s="1" a="1"/>
  <c r="J9" i="1" s="1"/>
  <c r="L9" i="1" s="1"/>
  <c r="AC8" i="1"/>
  <c r="J8" i="1" s="1" a="1"/>
  <c r="J8" i="1" s="1"/>
  <c r="N8" i="1" s="1"/>
  <c r="S8" i="1" s="1"/>
  <c r="AC19" i="1"/>
  <c r="J19" i="1" s="1" a="1"/>
  <c r="J19" i="1" s="1"/>
  <c r="N19" i="1" s="1"/>
  <c r="S19" i="1" s="1"/>
  <c r="AC18" i="1"/>
  <c r="J18" i="1" s="1" a="1"/>
  <c r="J18" i="1" s="1"/>
  <c r="K18" i="1" s="1"/>
  <c r="AC10" i="1"/>
  <c r="J10" i="1" s="1" a="1"/>
  <c r="J10" i="1" s="1"/>
  <c r="M283" i="2" l="1"/>
  <c r="R283" i="2" s="1"/>
  <c r="V283" i="2" s="1"/>
  <c r="M140" i="2"/>
  <c r="R140" i="2" s="1"/>
  <c r="V140" i="2" s="1"/>
  <c r="N231" i="2"/>
  <c r="S231" i="2" s="1"/>
  <c r="K243" i="2"/>
  <c r="K100" i="2"/>
  <c r="P100" i="2" s="1"/>
  <c r="T100" i="2" s="1"/>
  <c r="W179" i="2"/>
  <c r="L248" i="2"/>
  <c r="Q248" i="2" s="1"/>
  <c r="U248" i="2" s="1"/>
  <c r="L12" i="2"/>
  <c r="Q12" i="2" s="1"/>
  <c r="U12" i="2" s="1"/>
  <c r="K39" i="2"/>
  <c r="W39" i="2" s="1"/>
  <c r="K65" i="2"/>
  <c r="P65" i="2" s="1"/>
  <c r="T65" i="2" s="1"/>
  <c r="K93" i="2"/>
  <c r="W93" i="2" s="1"/>
  <c r="M305" i="2"/>
  <c r="R305" i="2" s="1"/>
  <c r="V305" i="2" s="1"/>
  <c r="L137" i="2"/>
  <c r="W137" i="2" s="1"/>
  <c r="L245" i="2"/>
  <c r="W245" i="2" s="1"/>
  <c r="K173" i="2"/>
  <c r="P173" i="2" s="1"/>
  <c r="T173" i="2" s="1"/>
  <c r="K288" i="2"/>
  <c r="M245" i="2"/>
  <c r="R245" i="2" s="1"/>
  <c r="V245" i="2" s="1"/>
  <c r="W133" i="2"/>
  <c r="W237" i="2"/>
  <c r="W142" i="2"/>
  <c r="W283" i="2"/>
  <c r="P44" i="2"/>
  <c r="T44" i="2" s="1"/>
  <c r="P141" i="2"/>
  <c r="T141" i="2" s="1"/>
  <c r="P226" i="2"/>
  <c r="T226" i="2" s="1"/>
  <c r="O179" i="2"/>
  <c r="P68" i="2"/>
  <c r="T68" i="2" s="1"/>
  <c r="P72" i="2"/>
  <c r="T72" i="2" s="1"/>
  <c r="P266" i="2"/>
  <c r="T266" i="2" s="1"/>
  <c r="M156" i="2"/>
  <c r="R156" i="2" s="1"/>
  <c r="V156" i="2" s="1"/>
  <c r="P20" i="2"/>
  <c r="T20" i="2" s="1"/>
  <c r="P94" i="2"/>
  <c r="T94" i="2" s="1"/>
  <c r="P76" i="2"/>
  <c r="T76" i="2" s="1"/>
  <c r="P137" i="2"/>
  <c r="T137" i="2" s="1"/>
  <c r="P274" i="2"/>
  <c r="T274" i="2" s="1"/>
  <c r="P112" i="2"/>
  <c r="T112" i="2" s="1"/>
  <c r="L272" i="2"/>
  <c r="M98" i="2"/>
  <c r="R98" i="2" s="1"/>
  <c r="V98" i="2" s="1"/>
  <c r="K273" i="2"/>
  <c r="W273" i="2" s="1"/>
  <c r="M247" i="2"/>
  <c r="R247" i="2" s="1"/>
  <c r="V247" i="2" s="1"/>
  <c r="K235" i="2"/>
  <c r="P235" i="2" s="1"/>
  <c r="T235" i="2" s="1"/>
  <c r="N289" i="2"/>
  <c r="S289" i="2" s="1"/>
  <c r="M197" i="2"/>
  <c r="R197" i="2" s="1"/>
  <c r="V197" i="2" s="1"/>
  <c r="J123" i="2"/>
  <c r="L123" i="2" s="1"/>
  <c r="Q123" i="2" s="1"/>
  <c r="U123" i="2" s="1"/>
  <c r="M224" i="2"/>
  <c r="R224" i="2" s="1"/>
  <c r="V224" i="2" s="1"/>
  <c r="M299" i="2"/>
  <c r="R299" i="2" s="1"/>
  <c r="V299" i="2" s="1"/>
  <c r="M211" i="2"/>
  <c r="R211" i="2" s="1"/>
  <c r="V211" i="2" s="1"/>
  <c r="K247" i="2"/>
  <c r="W247" i="2" s="1"/>
  <c r="N34" i="2"/>
  <c r="S34" i="2" s="1"/>
  <c r="N48" i="2"/>
  <c r="S48" i="2" s="1"/>
  <c r="M102" i="2"/>
  <c r="R102" i="2" s="1"/>
  <c r="V102" i="2" s="1"/>
  <c r="N98" i="2"/>
  <c r="S98" i="2" s="1"/>
  <c r="K138" i="2"/>
  <c r="K224" i="2"/>
  <c r="W224" i="2" s="1"/>
  <c r="M235" i="2"/>
  <c r="R235" i="2" s="1"/>
  <c r="V235" i="2" s="1"/>
  <c r="L299" i="2"/>
  <c r="K203" i="2"/>
  <c r="L289" i="2"/>
  <c r="L297" i="2"/>
  <c r="L214" i="2"/>
  <c r="Q214" i="2" s="1"/>
  <c r="U214" i="2" s="1"/>
  <c r="M182" i="2"/>
  <c r="R182" i="2" s="1"/>
  <c r="V182" i="2" s="1"/>
  <c r="N247" i="2"/>
  <c r="S247" i="2" s="1"/>
  <c r="L52" i="2"/>
  <c r="K98" i="2"/>
  <c r="W98" i="2" s="1"/>
  <c r="K289" i="2"/>
  <c r="N235" i="2"/>
  <c r="S235" i="2" s="1"/>
  <c r="K312" i="2"/>
  <c r="L281" i="2"/>
  <c r="Q281" i="2" s="1"/>
  <c r="U281" i="2" s="1"/>
  <c r="K214" i="2"/>
  <c r="P214" i="2" s="1"/>
  <c r="T214" i="2" s="1"/>
  <c r="L312" i="2"/>
  <c r="N281" i="2"/>
  <c r="S281" i="2" s="1"/>
  <c r="M214" i="2"/>
  <c r="R214" i="2" s="1"/>
  <c r="V214" i="2" s="1"/>
  <c r="L65" i="2"/>
  <c r="L55" i="2"/>
  <c r="M144" i="2"/>
  <c r="R144" i="2" s="1"/>
  <c r="V144" i="2" s="1"/>
  <c r="L288" i="2"/>
  <c r="Q288" i="2" s="1"/>
  <c r="U288" i="2" s="1"/>
  <c r="L189" i="2"/>
  <c r="N245" i="2"/>
  <c r="S245" i="2" s="1"/>
  <c r="L253" i="2"/>
  <c r="K187" i="2"/>
  <c r="W187" i="2" s="1"/>
  <c r="K209" i="2"/>
  <c r="W209" i="2" s="1"/>
  <c r="N202" i="2"/>
  <c r="S202" i="2" s="1"/>
  <c r="Q79" i="2"/>
  <c r="U79" i="2" s="1"/>
  <c r="Q130" i="2"/>
  <c r="U130" i="2" s="1"/>
  <c r="Q114" i="2"/>
  <c r="U114" i="2" s="1"/>
  <c r="Q116" i="2"/>
  <c r="U116" i="2" s="1"/>
  <c r="Q148" i="2"/>
  <c r="U148" i="2" s="1"/>
  <c r="Q77" i="2"/>
  <c r="U77" i="2" s="1"/>
  <c r="Q136" i="2"/>
  <c r="U136" i="2" s="1"/>
  <c r="Q187" i="2"/>
  <c r="U187" i="2" s="1"/>
  <c r="Q251" i="2"/>
  <c r="U251" i="2" s="1"/>
  <c r="Q269" i="2"/>
  <c r="U269" i="2" s="1"/>
  <c r="Q249" i="2"/>
  <c r="U249" i="2" s="1"/>
  <c r="Q11" i="1"/>
  <c r="U11" i="1" s="1"/>
  <c r="M209" i="2"/>
  <c r="R209" i="2" s="1"/>
  <c r="V209" i="2" s="1"/>
  <c r="L257" i="2"/>
  <c r="M269" i="2"/>
  <c r="R269" i="2" s="1"/>
  <c r="V269" i="2" s="1"/>
  <c r="Q93" i="2"/>
  <c r="U93" i="2" s="1"/>
  <c r="Q51" i="2"/>
  <c r="U51" i="2" s="1"/>
  <c r="Q170" i="2"/>
  <c r="U170" i="2" s="1"/>
  <c r="Q273" i="2"/>
  <c r="U273" i="2" s="1"/>
  <c r="Q124" i="2"/>
  <c r="U124" i="2" s="1"/>
  <c r="Q177" i="2"/>
  <c r="U177" i="2" s="1"/>
  <c r="Q172" i="2"/>
  <c r="U172" i="2" s="1"/>
  <c r="Q304" i="2"/>
  <c r="U304" i="2" s="1"/>
  <c r="Q53" i="2"/>
  <c r="U53" i="2" s="1"/>
  <c r="Q39" i="2"/>
  <c r="U39" i="2" s="1"/>
  <c r="Q137" i="2"/>
  <c r="U137" i="2" s="1"/>
  <c r="Q144" i="2"/>
  <c r="U144" i="2" s="1"/>
  <c r="L167" i="2"/>
  <c r="Q179" i="2"/>
  <c r="U179" i="2" s="1"/>
  <c r="K167" i="2"/>
  <c r="Q16" i="1"/>
  <c r="U16" i="1" s="1"/>
  <c r="Q12" i="1"/>
  <c r="U12" i="1" s="1"/>
  <c r="M167" i="2"/>
  <c r="R167" i="2" s="1"/>
  <c r="V167" i="2" s="1"/>
  <c r="Q98" i="2"/>
  <c r="U98" i="2" s="1"/>
  <c r="K227" i="2"/>
  <c r="Q259" i="2"/>
  <c r="U259" i="2" s="1"/>
  <c r="N209" i="2"/>
  <c r="S209" i="2" s="1"/>
  <c r="Q221" i="2"/>
  <c r="U221" i="2" s="1"/>
  <c r="Q102" i="2"/>
  <c r="U102" i="2" s="1"/>
  <c r="Q61" i="2"/>
  <c r="U61" i="2" s="1"/>
  <c r="Q231" i="2"/>
  <c r="U231" i="2" s="1"/>
  <c r="Q75" i="2"/>
  <c r="U75" i="2" s="1"/>
  <c r="Q198" i="2"/>
  <c r="U198" i="2" s="1"/>
  <c r="Q224" i="2"/>
  <c r="U224" i="2" s="1"/>
  <c r="Q73" i="2"/>
  <c r="U73" i="2" s="1"/>
  <c r="Q49" i="2"/>
  <c r="U49" i="2" s="1"/>
  <c r="Q247" i="2"/>
  <c r="U247" i="2" s="1"/>
  <c r="Q209" i="2"/>
  <c r="U209" i="2" s="1"/>
  <c r="Q301" i="2"/>
  <c r="U301" i="2" s="1"/>
  <c r="J118" i="2"/>
  <c r="N118" i="2" s="1"/>
  <c r="S118" i="2" s="1"/>
  <c r="Q132" i="2"/>
  <c r="U132" i="2" s="1"/>
  <c r="J258" i="2" a="1"/>
  <c r="J258" i="2" s="1"/>
  <c r="K258" i="2" s="1"/>
  <c r="K114" i="2"/>
  <c r="W114" i="2" s="1"/>
  <c r="L110" i="2"/>
  <c r="Q235" i="2"/>
  <c r="U235" i="2" s="1"/>
  <c r="L203" i="2"/>
  <c r="N249" i="2"/>
  <c r="S249" i="2" s="1"/>
  <c r="Q245" i="2"/>
  <c r="U245" i="2" s="1"/>
  <c r="K253" i="2"/>
  <c r="Q255" i="2"/>
  <c r="U255" i="2" s="1"/>
  <c r="Q319" i="2"/>
  <c r="U319" i="2" s="1"/>
  <c r="Q133" i="2"/>
  <c r="U133" i="2" s="1"/>
  <c r="Q156" i="2"/>
  <c r="U156" i="2" s="1"/>
  <c r="Q295" i="2"/>
  <c r="U295" i="2" s="1"/>
  <c r="Q237" i="2"/>
  <c r="U237" i="2" s="1"/>
  <c r="Q277" i="2"/>
  <c r="U277" i="2" s="1"/>
  <c r="Q142" i="2"/>
  <c r="U142" i="2" s="1"/>
  <c r="Q283" i="2"/>
  <c r="U283" i="2" s="1"/>
  <c r="K12" i="2"/>
  <c r="P12" i="2" s="1"/>
  <c r="T12" i="2" s="1"/>
  <c r="Q9" i="1"/>
  <c r="U9" i="1" s="1"/>
  <c r="Q15" i="2"/>
  <c r="U15" i="2" s="1"/>
  <c r="Q33" i="2"/>
  <c r="U33" i="2" s="1"/>
  <c r="Q27" i="2"/>
  <c r="U27" i="2" s="1"/>
  <c r="Q23" i="2"/>
  <c r="U23" i="2" s="1"/>
  <c r="M311" i="2"/>
  <c r="R311" i="2" s="1"/>
  <c r="V311" i="2" s="1"/>
  <c r="N111" i="2"/>
  <c r="S111" i="2" s="1"/>
  <c r="M133" i="2"/>
  <c r="R133" i="2" s="1"/>
  <c r="V133" i="2" s="1"/>
  <c r="K55" i="2"/>
  <c r="M112" i="2"/>
  <c r="R112" i="2" s="1"/>
  <c r="V112" i="2" s="1"/>
  <c r="K103" i="2"/>
  <c r="L122" i="2"/>
  <c r="M142" i="2"/>
  <c r="R142" i="2" s="1"/>
  <c r="V142" i="2" s="1"/>
  <c r="N165" i="2"/>
  <c r="S165" i="2" s="1"/>
  <c r="M193" i="2"/>
  <c r="R193" i="2" s="1"/>
  <c r="V193" i="2" s="1"/>
  <c r="N77" i="2"/>
  <c r="S77" i="2" s="1"/>
  <c r="M165" i="2"/>
  <c r="R165" i="2" s="1"/>
  <c r="V165" i="2" s="1"/>
  <c r="J190" i="2"/>
  <c r="L190" i="2" s="1"/>
  <c r="L25" i="2"/>
  <c r="N136" i="2"/>
  <c r="S136" i="2" s="1"/>
  <c r="L107" i="2"/>
  <c r="M93" i="2"/>
  <c r="R93" i="2" s="1"/>
  <c r="V93" i="2" s="1"/>
  <c r="K122" i="2"/>
  <c r="L197" i="2"/>
  <c r="K249" i="2"/>
  <c r="W249" i="2" s="1"/>
  <c r="L313" i="2"/>
  <c r="M259" i="2"/>
  <c r="R259" i="2" s="1"/>
  <c r="V259" i="2" s="1"/>
  <c r="M296" i="2"/>
  <c r="R296" i="2" s="1"/>
  <c r="V296" i="2" s="1"/>
  <c r="L241" i="2"/>
  <c r="M229" i="2"/>
  <c r="R229" i="2" s="1"/>
  <c r="V229" i="2" s="1"/>
  <c r="M253" i="2"/>
  <c r="R253" i="2" s="1"/>
  <c r="V253" i="2" s="1"/>
  <c r="L309" i="2"/>
  <c r="N223" i="2"/>
  <c r="S223" i="2" s="1"/>
  <c r="K295" i="2"/>
  <c r="W295" i="2" s="1"/>
  <c r="M320" i="2"/>
  <c r="R320" i="2" s="1"/>
  <c r="V320" i="2" s="1"/>
  <c r="L225" i="2"/>
  <c r="N301" i="2"/>
  <c r="S301" i="2" s="1"/>
  <c r="L223" i="2"/>
  <c r="J306" i="2"/>
  <c r="N306" i="2" s="1"/>
  <c r="S306" i="2" s="1"/>
  <c r="N283" i="2"/>
  <c r="S283" i="2" s="1"/>
  <c r="N307" i="2"/>
  <c r="S307" i="2" s="1"/>
  <c r="L320" i="2"/>
  <c r="M249" i="2"/>
  <c r="R249" i="2" s="1"/>
  <c r="V249" i="2" s="1"/>
  <c r="N296" i="2"/>
  <c r="S296" i="2" s="1"/>
  <c r="L261" i="2"/>
  <c r="K309" i="2"/>
  <c r="M223" i="2"/>
  <c r="R223" i="2" s="1"/>
  <c r="V223" i="2" s="1"/>
  <c r="K16" i="1"/>
  <c r="W16" i="1" s="1"/>
  <c r="M12" i="1"/>
  <c r="R12" i="1" s="1"/>
  <c r="V12" i="1" s="1"/>
  <c r="M17" i="1"/>
  <c r="R17" i="1" s="1"/>
  <c r="V17" i="1" s="1"/>
  <c r="L13" i="1"/>
  <c r="N12" i="1"/>
  <c r="S12" i="1" s="1"/>
  <c r="K12" i="1"/>
  <c r="P12" i="1" s="1"/>
  <c r="T12" i="1" s="1"/>
  <c r="K9" i="1"/>
  <c r="W9" i="1" s="1"/>
  <c r="M92" i="2"/>
  <c r="R92" i="2" s="1"/>
  <c r="V92" i="2" s="1"/>
  <c r="N92" i="2"/>
  <c r="S92" i="2" s="1"/>
  <c r="L99" i="2"/>
  <c r="N99" i="2"/>
  <c r="S99" i="2" s="1"/>
  <c r="K160" i="2"/>
  <c r="L160" i="2"/>
  <c r="M160" i="2"/>
  <c r="R160" i="2" s="1"/>
  <c r="V160" i="2" s="1"/>
  <c r="J206" i="2" a="1"/>
  <c r="J206" i="2" s="1"/>
  <c r="J204" i="2" a="1"/>
  <c r="J204" i="2" s="1"/>
  <c r="K132" i="2"/>
  <c r="W132" i="2" s="1"/>
  <c r="K232" i="2"/>
  <c r="J250" i="2" a="1"/>
  <c r="J250" i="2" s="1"/>
  <c r="J139" i="2" a="1"/>
  <c r="J139" i="2" s="1"/>
  <c r="M65" i="2"/>
  <c r="R65" i="2" s="1"/>
  <c r="V65" i="2" s="1"/>
  <c r="L94" i="2"/>
  <c r="K90" i="2"/>
  <c r="M111" i="2"/>
  <c r="R111" i="2" s="1"/>
  <c r="V111" i="2" s="1"/>
  <c r="N112" i="2"/>
  <c r="S112" i="2" s="1"/>
  <c r="K136" i="2"/>
  <c r="W136" i="2" s="1"/>
  <c r="K77" i="2"/>
  <c r="W77" i="2" s="1"/>
  <c r="L115" i="2"/>
  <c r="K71" i="2"/>
  <c r="N93" i="2"/>
  <c r="S93" i="2" s="1"/>
  <c r="L86" i="2"/>
  <c r="M122" i="2"/>
  <c r="R122" i="2" s="1"/>
  <c r="V122" i="2" s="1"/>
  <c r="L134" i="2"/>
  <c r="K110" i="2"/>
  <c r="K172" i="2"/>
  <c r="W172" i="2" s="1"/>
  <c r="K211" i="2"/>
  <c r="M128" i="2"/>
  <c r="R128" i="2" s="1"/>
  <c r="V128" i="2" s="1"/>
  <c r="N142" i="2"/>
  <c r="S142" i="2" s="1"/>
  <c r="L154" i="2"/>
  <c r="M187" i="2"/>
  <c r="R187" i="2" s="1"/>
  <c r="V187" i="2" s="1"/>
  <c r="K198" i="2"/>
  <c r="W198" i="2" s="1"/>
  <c r="N224" i="2"/>
  <c r="S224" i="2" s="1"/>
  <c r="L232" i="2"/>
  <c r="M251" i="2"/>
  <c r="R251" i="2" s="1"/>
  <c r="V251" i="2" s="1"/>
  <c r="K291" i="2"/>
  <c r="L296" i="2"/>
  <c r="K299" i="2"/>
  <c r="N315" i="2"/>
  <c r="S315" i="2" s="1"/>
  <c r="N175" i="2"/>
  <c r="S175" i="2" s="1"/>
  <c r="L217" i="2"/>
  <c r="K241" i="2"/>
  <c r="M257" i="2"/>
  <c r="R257" i="2" s="1"/>
  <c r="V257" i="2" s="1"/>
  <c r="K281" i="2"/>
  <c r="M313" i="2"/>
  <c r="R313" i="2" s="1"/>
  <c r="V313" i="2" s="1"/>
  <c r="K207" i="2"/>
  <c r="M309" i="2"/>
  <c r="R309" i="2" s="1"/>
  <c r="V309" i="2" s="1"/>
  <c r="M279" i="2"/>
  <c r="R279" i="2" s="1"/>
  <c r="V279" i="2" s="1"/>
  <c r="K28" i="2"/>
  <c r="J282" i="2" a="1"/>
  <c r="J282" i="2" s="1"/>
  <c r="J314" i="2" a="1"/>
  <c r="J314" i="2" s="1"/>
  <c r="J70" i="2" a="1"/>
  <c r="J70" i="2" s="1"/>
  <c r="J155" i="2" a="1"/>
  <c r="J155" i="2" s="1"/>
  <c r="L155" i="2" s="1"/>
  <c r="J147" i="2" a="1"/>
  <c r="J147" i="2" s="1"/>
  <c r="J38" i="2" a="1"/>
  <c r="J38" i="2" s="1"/>
  <c r="L38" i="2" s="1"/>
  <c r="J78" i="2" a="1"/>
  <c r="J78" i="2" s="1"/>
  <c r="J150" i="2"/>
  <c r="N150" i="2" s="1"/>
  <c r="S150" i="2" s="1"/>
  <c r="J199" i="2"/>
  <c r="N199" i="2" s="1"/>
  <c r="S199" i="2" s="1"/>
  <c r="J218" i="2" a="1"/>
  <c r="J218" i="2" s="1"/>
  <c r="J67" i="2" a="1"/>
  <c r="J67" i="2" s="1"/>
  <c r="J298" i="2" a="1"/>
  <c r="J298" i="2" s="1"/>
  <c r="M14" i="1"/>
  <c r="R14" i="1" s="1"/>
  <c r="V14" i="1" s="1"/>
  <c r="K17" i="1"/>
  <c r="P17" i="1" s="1"/>
  <c r="T17" i="1" s="1"/>
  <c r="L111" i="2"/>
  <c r="M86" i="2"/>
  <c r="R86" i="2" s="1"/>
  <c r="V86" i="2" s="1"/>
  <c r="N134" i="2"/>
  <c r="S134" i="2" s="1"/>
  <c r="N110" i="2"/>
  <c r="S110" i="2" s="1"/>
  <c r="N128" i="2"/>
  <c r="S128" i="2" s="1"/>
  <c r="K257" i="2"/>
  <c r="K297" i="2"/>
  <c r="P297" i="2" s="1"/>
  <c r="T297" i="2" s="1"/>
  <c r="K313" i="2"/>
  <c r="L207" i="2"/>
  <c r="M293" i="2"/>
  <c r="R293" i="2" s="1"/>
  <c r="V293" i="2" s="1"/>
  <c r="J213" i="2" a="1"/>
  <c r="J213" i="2" s="1"/>
  <c r="L14" i="1"/>
  <c r="M18" i="1"/>
  <c r="R18" i="1" s="1"/>
  <c r="V18" i="1" s="1"/>
  <c r="L17" i="1"/>
  <c r="L19" i="1"/>
  <c r="N25" i="2"/>
  <c r="S25" i="2" s="1"/>
  <c r="L34" i="2"/>
  <c r="M55" i="2"/>
  <c r="R55" i="2" s="1"/>
  <c r="V55" i="2" s="1"/>
  <c r="L112" i="2"/>
  <c r="M52" i="2"/>
  <c r="R52" i="2" s="1"/>
  <c r="V52" i="2" s="1"/>
  <c r="M69" i="2"/>
  <c r="R69" i="2" s="1"/>
  <c r="V69" i="2" s="1"/>
  <c r="K75" i="2"/>
  <c r="W75" i="2" s="1"/>
  <c r="N166" i="2"/>
  <c r="S166" i="2" s="1"/>
  <c r="N187" i="2"/>
  <c r="S187" i="2" s="1"/>
  <c r="L128" i="2"/>
  <c r="N266" i="2"/>
  <c r="S266" i="2" s="1"/>
  <c r="L211" i="2"/>
  <c r="W211" i="2" s="1"/>
  <c r="L138" i="2"/>
  <c r="M173" i="2"/>
  <c r="R173" i="2" s="1"/>
  <c r="V173" i="2" s="1"/>
  <c r="N198" i="2"/>
  <c r="S198" i="2" s="1"/>
  <c r="M240" i="2"/>
  <c r="R240" i="2" s="1"/>
  <c r="V240" i="2" s="1"/>
  <c r="K251" i="2"/>
  <c r="W251" i="2" s="1"/>
  <c r="K315" i="2"/>
  <c r="M175" i="2"/>
  <c r="R175" i="2" s="1"/>
  <c r="V175" i="2" s="1"/>
  <c r="M217" i="2"/>
  <c r="R217" i="2" s="1"/>
  <c r="V217" i="2" s="1"/>
  <c r="M176" i="2"/>
  <c r="R176" i="2" s="1"/>
  <c r="V176" i="2" s="1"/>
  <c r="L229" i="2"/>
  <c r="K269" i="2"/>
  <c r="W269" i="2" s="1"/>
  <c r="N182" i="2"/>
  <c r="S182" i="2" s="1"/>
  <c r="N295" i="2"/>
  <c r="S295" i="2" s="1"/>
  <c r="J290" i="2" a="1"/>
  <c r="J290" i="2" s="1"/>
  <c r="K290" i="2" s="1"/>
  <c r="J106" i="2" a="1"/>
  <c r="J106" i="2" s="1"/>
  <c r="J194" i="2"/>
  <c r="N194" i="2" s="1"/>
  <c r="S194" i="2" s="1"/>
  <c r="J146" i="2"/>
  <c r="M146" i="2" s="1"/>
  <c r="R146" i="2" s="1"/>
  <c r="V146" i="2" s="1"/>
  <c r="J242" i="2" a="1"/>
  <c r="J242" i="2" s="1"/>
  <c r="J131" i="2" a="1"/>
  <c r="J131" i="2" s="1"/>
  <c r="N12" i="2"/>
  <c r="S12" i="2" s="1"/>
  <c r="N39" i="2"/>
  <c r="S39" i="2" s="1"/>
  <c r="M68" i="2"/>
  <c r="R68" i="2" s="1"/>
  <c r="V68" i="2" s="1"/>
  <c r="N75" i="2"/>
  <c r="S75" i="2" s="1"/>
  <c r="N31" i="2"/>
  <c r="S31" i="2" s="1"/>
  <c r="M83" i="2"/>
  <c r="R83" i="2" s="1"/>
  <c r="V83" i="2" s="1"/>
  <c r="M39" i="2"/>
  <c r="R39" i="2" s="1"/>
  <c r="V39" i="2" s="1"/>
  <c r="N28" i="2"/>
  <c r="S28" i="2" s="1"/>
  <c r="N81" i="2"/>
  <c r="S81" i="2" s="1"/>
  <c r="M79" i="2"/>
  <c r="R79" i="2" s="1"/>
  <c r="V79" i="2" s="1"/>
  <c r="L76" i="2"/>
  <c r="L81" i="2"/>
  <c r="K129" i="2"/>
  <c r="N274" i="2"/>
  <c r="S274" i="2" s="1"/>
  <c r="L307" i="2"/>
  <c r="N189" i="2"/>
  <c r="S189" i="2" s="1"/>
  <c r="K301" i="2"/>
  <c r="W301" i="2" s="1"/>
  <c r="N193" i="2"/>
  <c r="S193" i="2" s="1"/>
  <c r="M237" i="2"/>
  <c r="R237" i="2" s="1"/>
  <c r="V237" i="2" s="1"/>
  <c r="K311" i="2"/>
  <c r="K81" i="2"/>
  <c r="K86" i="2"/>
  <c r="L91" i="2"/>
  <c r="N129" i="2"/>
  <c r="S129" i="2" s="1"/>
  <c r="K170" i="2"/>
  <c r="W170" i="2" s="1"/>
  <c r="M138" i="2"/>
  <c r="R138" i="2" s="1"/>
  <c r="V138" i="2" s="1"/>
  <c r="M307" i="2"/>
  <c r="R307" i="2" s="1"/>
  <c r="V307" i="2" s="1"/>
  <c r="L233" i="2"/>
  <c r="N273" i="2"/>
  <c r="S273" i="2" s="1"/>
  <c r="L180" i="2"/>
  <c r="M189" i="2"/>
  <c r="R189" i="2" s="1"/>
  <c r="V189" i="2" s="1"/>
  <c r="N207" i="2"/>
  <c r="S207" i="2" s="1"/>
  <c r="M261" i="2"/>
  <c r="R261" i="2" s="1"/>
  <c r="V261" i="2" s="1"/>
  <c r="L317" i="2"/>
  <c r="L193" i="2"/>
  <c r="M202" i="2"/>
  <c r="R202" i="2" s="1"/>
  <c r="V202" i="2" s="1"/>
  <c r="L205" i="2"/>
  <c r="N237" i="2"/>
  <c r="S237" i="2" s="1"/>
  <c r="L311" i="2"/>
  <c r="K319" i="2"/>
  <c r="W319" i="2" s="1"/>
  <c r="M274" i="2"/>
  <c r="R274" i="2" s="1"/>
  <c r="V274" i="2" s="1"/>
  <c r="K102" i="2"/>
  <c r="W102" i="2" s="1"/>
  <c r="K156" i="2"/>
  <c r="W156" i="2" s="1"/>
  <c r="M225" i="2"/>
  <c r="R225" i="2" s="1"/>
  <c r="V225" i="2" s="1"/>
  <c r="M273" i="2"/>
  <c r="R273" i="2" s="1"/>
  <c r="V273" i="2" s="1"/>
  <c r="K261" i="2"/>
  <c r="L202" i="2"/>
  <c r="K231" i="2"/>
  <c r="W231" i="2" s="1"/>
  <c r="L85" i="2"/>
  <c r="N156" i="2"/>
  <c r="S156" i="2" s="1"/>
  <c r="L126" i="2"/>
  <c r="K92" i="2"/>
  <c r="L140" i="2"/>
  <c r="L267" i="2"/>
  <c r="M233" i="2"/>
  <c r="R233" i="2" s="1"/>
  <c r="V233" i="2" s="1"/>
  <c r="M180" i="2"/>
  <c r="R180" i="2" s="1"/>
  <c r="V180" i="2" s="1"/>
  <c r="K317" i="2"/>
  <c r="L287" i="2"/>
  <c r="K29" i="2"/>
  <c r="N36" i="2"/>
  <c r="S36" i="2" s="1"/>
  <c r="L29" i="2"/>
  <c r="N16" i="2"/>
  <c r="S16" i="2" s="1"/>
  <c r="M23" i="2"/>
  <c r="R23" i="2" s="1"/>
  <c r="V23" i="2" s="1"/>
  <c r="N35" i="2"/>
  <c r="S35" i="2" s="1"/>
  <c r="M47" i="2"/>
  <c r="R47" i="2" s="1"/>
  <c r="V47" i="2" s="1"/>
  <c r="M72" i="2"/>
  <c r="R72" i="2" s="1"/>
  <c r="V72" i="2" s="1"/>
  <c r="N53" i="2"/>
  <c r="S53" i="2" s="1"/>
  <c r="L59" i="2"/>
  <c r="M46" i="2"/>
  <c r="R46" i="2" s="1"/>
  <c r="V46" i="2" s="1"/>
  <c r="N29" i="2"/>
  <c r="S29" i="2" s="1"/>
  <c r="N23" i="2"/>
  <c r="S23" i="2" s="1"/>
  <c r="K47" i="2"/>
  <c r="L16" i="2"/>
  <c r="K36" i="2"/>
  <c r="L72" i="2"/>
  <c r="L60" i="2"/>
  <c r="L37" i="2"/>
  <c r="M16" i="2"/>
  <c r="R16" i="2" s="1"/>
  <c r="V16" i="2" s="1"/>
  <c r="K23" i="2"/>
  <c r="W23" i="2" s="1"/>
  <c r="L36" i="2"/>
  <c r="L47" i="2"/>
  <c r="M41" i="2"/>
  <c r="R41" i="2" s="1"/>
  <c r="V41" i="2" s="1"/>
  <c r="N44" i="2"/>
  <c r="S44" i="2" s="1"/>
  <c r="K49" i="2"/>
  <c r="W49" i="2" s="1"/>
  <c r="N72" i="2"/>
  <c r="S72" i="2" s="1"/>
  <c r="N45" i="2"/>
  <c r="S45" i="2" s="1"/>
  <c r="K59" i="2"/>
  <c r="L71" i="2"/>
  <c r="N33" i="2"/>
  <c r="S33" i="2" s="1"/>
  <c r="L41" i="2"/>
  <c r="M49" i="2"/>
  <c r="R49" i="2" s="1"/>
  <c r="V49" i="2" s="1"/>
  <c r="M71" i="2"/>
  <c r="R71" i="2" s="1"/>
  <c r="V71" i="2" s="1"/>
  <c r="N51" i="2"/>
  <c r="S51" i="2" s="1"/>
  <c r="K41" i="2"/>
  <c r="K61" i="2"/>
  <c r="W61" i="2" s="1"/>
  <c r="M45" i="2"/>
  <c r="R45" i="2" s="1"/>
  <c r="V45" i="2" s="1"/>
  <c r="N60" i="2"/>
  <c r="S60" i="2" s="1"/>
  <c r="N30" i="2"/>
  <c r="S30" i="2" s="1"/>
  <c r="L19" i="2"/>
  <c r="L28" i="2"/>
  <c r="W28" i="2" s="1"/>
  <c r="K19" i="2"/>
  <c r="K25" i="2"/>
  <c r="L31" i="2"/>
  <c r="L8" i="2"/>
  <c r="W8" i="2" s="1"/>
  <c r="K7" i="2"/>
  <c r="L263" i="2"/>
  <c r="N263" i="2"/>
  <c r="S263" i="2" s="1"/>
  <c r="K177" i="2"/>
  <c r="W177" i="2" s="1"/>
  <c r="M177" i="2"/>
  <c r="R177" i="2" s="1"/>
  <c r="V177" i="2" s="1"/>
  <c r="N191" i="2"/>
  <c r="S191" i="2" s="1"/>
  <c r="M191" i="2"/>
  <c r="R191" i="2" s="1"/>
  <c r="V191" i="2" s="1"/>
  <c r="K191" i="2"/>
  <c r="K234" i="2"/>
  <c r="L234" i="2"/>
  <c r="K24" i="2"/>
  <c r="L24" i="2"/>
  <c r="N24" i="2"/>
  <c r="S24" i="2" s="1"/>
  <c r="N146" i="2"/>
  <c r="S146" i="2" s="1"/>
  <c r="N303" i="2"/>
  <c r="S303" i="2" s="1"/>
  <c r="L303" i="2"/>
  <c r="K303" i="2"/>
  <c r="L265" i="2"/>
  <c r="M265" i="2"/>
  <c r="R265" i="2" s="1"/>
  <c r="V265" i="2" s="1"/>
  <c r="K265" i="2"/>
  <c r="N15" i="2"/>
  <c r="S15" i="2" s="1"/>
  <c r="M15" i="2"/>
  <c r="R15" i="2" s="1"/>
  <c r="V15" i="2" s="1"/>
  <c r="K219" i="2"/>
  <c r="M219" i="2"/>
  <c r="R219" i="2" s="1"/>
  <c r="V219" i="2" s="1"/>
  <c r="M152" i="2"/>
  <c r="R152" i="2" s="1"/>
  <c r="V152" i="2" s="1"/>
  <c r="N152" i="2"/>
  <c r="S152" i="2" s="1"/>
  <c r="L271" i="2"/>
  <c r="M271" i="2"/>
  <c r="R271" i="2" s="1"/>
  <c r="V271" i="2" s="1"/>
  <c r="K271" i="2"/>
  <c r="M11" i="2"/>
  <c r="R11" i="2" s="1"/>
  <c r="V11" i="2" s="1"/>
  <c r="L11" i="2"/>
  <c r="N116" i="2"/>
  <c r="S116" i="2" s="1"/>
  <c r="M148" i="2"/>
  <c r="R148" i="2" s="1"/>
  <c r="V148" i="2" s="1"/>
  <c r="K146" i="2"/>
  <c r="N219" i="2"/>
  <c r="S219" i="2" s="1"/>
  <c r="N271" i="2"/>
  <c r="S271" i="2" s="1"/>
  <c r="K43" i="2"/>
  <c r="M43" i="2"/>
  <c r="R43" i="2" s="1"/>
  <c r="V43" i="2" s="1"/>
  <c r="N158" i="2"/>
  <c r="S158" i="2" s="1"/>
  <c r="L158" i="2"/>
  <c r="L195" i="2"/>
  <c r="K195" i="2"/>
  <c r="M20" i="2"/>
  <c r="R20" i="2" s="1"/>
  <c r="V20" i="2" s="1"/>
  <c r="N11" i="2"/>
  <c r="S11" i="2" s="1"/>
  <c r="N157" i="2"/>
  <c r="S157" i="2" s="1"/>
  <c r="M87" i="2"/>
  <c r="R87" i="2" s="1"/>
  <c r="V87" i="2" s="1"/>
  <c r="K130" i="2"/>
  <c r="W130" i="2" s="1"/>
  <c r="L219" i="2"/>
  <c r="M303" i="2"/>
  <c r="R303" i="2" s="1"/>
  <c r="V303" i="2" s="1"/>
  <c r="K15" i="2"/>
  <c r="W15" i="2" s="1"/>
  <c r="K11" i="2"/>
  <c r="L152" i="2"/>
  <c r="N265" i="2"/>
  <c r="S265" i="2" s="1"/>
  <c r="N304" i="2"/>
  <c r="S304" i="2" s="1"/>
  <c r="M304" i="2"/>
  <c r="R304" i="2" s="1"/>
  <c r="V304" i="2" s="1"/>
  <c r="M275" i="2"/>
  <c r="R275" i="2" s="1"/>
  <c r="V275" i="2" s="1"/>
  <c r="K275" i="2"/>
  <c r="P275" i="2" s="1"/>
  <c r="T275" i="2" s="1"/>
  <c r="M212" i="2"/>
  <c r="R212" i="2" s="1"/>
  <c r="V212" i="2" s="1"/>
  <c r="N212" i="2"/>
  <c r="S212" i="2" s="1"/>
  <c r="K212" i="2"/>
  <c r="P212" i="2" s="1"/>
  <c r="T212" i="2" s="1"/>
  <c r="K63" i="2"/>
  <c r="L63" i="2"/>
  <c r="N280" i="2"/>
  <c r="S280" i="2" s="1"/>
  <c r="L280" i="2"/>
  <c r="M174" i="2"/>
  <c r="R174" i="2" s="1"/>
  <c r="V174" i="2" s="1"/>
  <c r="N174" i="2"/>
  <c r="S174" i="2" s="1"/>
  <c r="K174" i="2"/>
  <c r="K239" i="2"/>
  <c r="M239" i="2"/>
  <c r="R239" i="2" s="1"/>
  <c r="V239" i="2" s="1"/>
  <c r="L239" i="2"/>
  <c r="L100" i="2"/>
  <c r="M100" i="2"/>
  <c r="R100" i="2" s="1"/>
  <c r="V100" i="2" s="1"/>
  <c r="N201" i="2"/>
  <c r="S201" i="2" s="1"/>
  <c r="L201" i="2"/>
  <c r="M201" i="2"/>
  <c r="R201" i="2" s="1"/>
  <c r="V201" i="2" s="1"/>
  <c r="N277" i="2"/>
  <c r="S277" i="2" s="1"/>
  <c r="M277" i="2"/>
  <c r="R277" i="2" s="1"/>
  <c r="V277" i="2" s="1"/>
  <c r="K277" i="2"/>
  <c r="W277" i="2" s="1"/>
  <c r="K164" i="2"/>
  <c r="L164" i="2"/>
  <c r="N164" i="2"/>
  <c r="S164" i="2" s="1"/>
  <c r="N73" i="2"/>
  <c r="S73" i="2" s="1"/>
  <c r="K73" i="2"/>
  <c r="W73" i="2" s="1"/>
  <c r="M73" i="2"/>
  <c r="R73" i="2" s="1"/>
  <c r="V73" i="2" s="1"/>
  <c r="M24" i="2"/>
  <c r="R24" i="2" s="1"/>
  <c r="V24" i="2" s="1"/>
  <c r="K34" i="2"/>
  <c r="M51" i="2"/>
  <c r="R51" i="2" s="1"/>
  <c r="V51" i="2" s="1"/>
  <c r="M141" i="2"/>
  <c r="R141" i="2" s="1"/>
  <c r="V141" i="2" s="1"/>
  <c r="K52" i="2"/>
  <c r="N120" i="2"/>
  <c r="S120" i="2" s="1"/>
  <c r="M75" i="2"/>
  <c r="R75" i="2" s="1"/>
  <c r="V75" i="2" s="1"/>
  <c r="N133" i="2"/>
  <c r="S133" i="2" s="1"/>
  <c r="K134" i="2"/>
  <c r="N154" i="2"/>
  <c r="S154" i="2" s="1"/>
  <c r="L173" i="2"/>
  <c r="K154" i="2"/>
  <c r="L165" i="2"/>
  <c r="M198" i="2"/>
  <c r="R198" i="2" s="1"/>
  <c r="V198" i="2" s="1"/>
  <c r="M232" i="2"/>
  <c r="R232" i="2" s="1"/>
  <c r="V232" i="2" s="1"/>
  <c r="L240" i="2"/>
  <c r="N251" i="2"/>
  <c r="S251" i="2" s="1"/>
  <c r="L256" i="2"/>
  <c r="M312" i="2"/>
  <c r="R312" i="2" s="1"/>
  <c r="V312" i="2" s="1"/>
  <c r="L315" i="2"/>
  <c r="L175" i="2"/>
  <c r="M203" i="2"/>
  <c r="R203" i="2" s="1"/>
  <c r="V203" i="2" s="1"/>
  <c r="M297" i="2"/>
  <c r="R297" i="2" s="1"/>
  <c r="V297" i="2" s="1"/>
  <c r="N269" i="2"/>
  <c r="S269" i="2" s="1"/>
  <c r="K197" i="2"/>
  <c r="M287" i="2"/>
  <c r="R287" i="2" s="1"/>
  <c r="V287" i="2" s="1"/>
  <c r="M19" i="2"/>
  <c r="R19" i="2" s="1"/>
  <c r="V19" i="2" s="1"/>
  <c r="M44" i="2"/>
  <c r="R44" i="2" s="1"/>
  <c r="V44" i="2" s="1"/>
  <c r="K83" i="2"/>
  <c r="K79" i="2"/>
  <c r="W79" i="2" s="1"/>
  <c r="N59" i="2"/>
  <c r="S59" i="2" s="1"/>
  <c r="N90" i="2"/>
  <c r="S90" i="2" s="1"/>
  <c r="N102" i="2"/>
  <c r="S102" i="2" s="1"/>
  <c r="N107" i="2"/>
  <c r="S107" i="2" s="1"/>
  <c r="N132" i="2"/>
  <c r="S132" i="2" s="1"/>
  <c r="K48" i="2"/>
  <c r="K51" i="2"/>
  <c r="W51" i="2" s="1"/>
  <c r="L44" i="2"/>
  <c r="L83" i="2"/>
  <c r="N79" i="2"/>
  <c r="S79" i="2" s="1"/>
  <c r="L90" i="2"/>
  <c r="W90" i="2" s="1"/>
  <c r="L141" i="2"/>
  <c r="M107" i="2"/>
  <c r="R107" i="2" s="1"/>
  <c r="V107" i="2" s="1"/>
  <c r="K120" i="2"/>
  <c r="M132" i="2"/>
  <c r="R132" i="2" s="1"/>
  <c r="V132" i="2" s="1"/>
  <c r="L266" i="2"/>
  <c r="L243" i="2"/>
  <c r="L264" i="2"/>
  <c r="N305" i="2"/>
  <c r="S305" i="2" s="1"/>
  <c r="K176" i="2"/>
  <c r="K221" i="2"/>
  <c r="W221" i="2" s="1"/>
  <c r="L293" i="2"/>
  <c r="N317" i="2"/>
  <c r="S317" i="2" s="1"/>
  <c r="L279" i="2"/>
  <c r="K287" i="2"/>
  <c r="K31" i="2"/>
  <c r="M266" i="2"/>
  <c r="R266" i="2" s="1"/>
  <c r="V266" i="2" s="1"/>
  <c r="M285" i="2"/>
  <c r="R285" i="2" s="1"/>
  <c r="V285" i="2" s="1"/>
  <c r="N255" i="2"/>
  <c r="S255" i="2" s="1"/>
  <c r="N32" i="2"/>
  <c r="S32" i="2" s="1"/>
  <c r="M226" i="2"/>
  <c r="R226" i="2" s="1"/>
  <c r="V226" i="2" s="1"/>
  <c r="N94" i="2"/>
  <c r="S94" i="2" s="1"/>
  <c r="J89" i="2" a="1"/>
  <c r="J89" i="2" s="1"/>
  <c r="K17" i="2"/>
  <c r="M8" i="2"/>
  <c r="R8" i="2" s="1"/>
  <c r="V8" i="2" s="1"/>
  <c r="K33" i="2"/>
  <c r="W33" i="2" s="1"/>
  <c r="N37" i="2"/>
  <c r="S37" i="2" s="1"/>
  <c r="L48" i="2"/>
  <c r="L68" i="2"/>
  <c r="M76" i="2"/>
  <c r="R76" i="2" s="1"/>
  <c r="V76" i="2" s="1"/>
  <c r="N43" i="2"/>
  <c r="S43" i="2" s="1"/>
  <c r="N63" i="2"/>
  <c r="S63" i="2" s="1"/>
  <c r="M53" i="2"/>
  <c r="R53" i="2" s="1"/>
  <c r="V53" i="2" s="1"/>
  <c r="K116" i="2"/>
  <c r="W116" i="2" s="1"/>
  <c r="M136" i="2"/>
  <c r="R136" i="2" s="1"/>
  <c r="V136" i="2" s="1"/>
  <c r="K148" i="2"/>
  <c r="W148" i="2" s="1"/>
  <c r="M77" i="2"/>
  <c r="R77" i="2" s="1"/>
  <c r="V77" i="2" s="1"/>
  <c r="L120" i="2"/>
  <c r="M60" i="2"/>
  <c r="R60" i="2" s="1"/>
  <c r="V60" i="2" s="1"/>
  <c r="M99" i="2"/>
  <c r="R99" i="2" s="1"/>
  <c r="V99" i="2" s="1"/>
  <c r="M124" i="2"/>
  <c r="R124" i="2" s="1"/>
  <c r="V124" i="2" s="1"/>
  <c r="K144" i="2"/>
  <c r="O144" i="2" s="1"/>
  <c r="N114" i="2"/>
  <c r="S114" i="2" s="1"/>
  <c r="N160" i="2"/>
  <c r="S160" i="2" s="1"/>
  <c r="M170" i="2"/>
  <c r="R170" i="2" s="1"/>
  <c r="V170" i="2" s="1"/>
  <c r="K181" i="2"/>
  <c r="N226" i="2"/>
  <c r="S226" i="2" s="1"/>
  <c r="M172" i="2"/>
  <c r="R172" i="2" s="1"/>
  <c r="V172" i="2" s="1"/>
  <c r="N140" i="2"/>
  <c r="S140" i="2" s="1"/>
  <c r="L191" i="2"/>
  <c r="L227" i="2"/>
  <c r="W227" i="2" s="1"/>
  <c r="N240" i="2"/>
  <c r="S240" i="2" s="1"/>
  <c r="M243" i="2"/>
  <c r="R243" i="2" s="1"/>
  <c r="V243" i="2" s="1"/>
  <c r="M256" i="2"/>
  <c r="R256" i="2" s="1"/>
  <c r="V256" i="2" s="1"/>
  <c r="N267" i="2"/>
  <c r="S267" i="2" s="1"/>
  <c r="M272" i="2"/>
  <c r="R272" i="2" s="1"/>
  <c r="V272" i="2" s="1"/>
  <c r="N320" i="2"/>
  <c r="S320" i="2" s="1"/>
  <c r="K217" i="2"/>
  <c r="K225" i="2"/>
  <c r="K233" i="2"/>
  <c r="L305" i="2"/>
  <c r="L174" i="2"/>
  <c r="L176" i="2"/>
  <c r="W176" i="2" s="1"/>
  <c r="N239" i="2"/>
  <c r="S239" i="2" s="1"/>
  <c r="N293" i="2"/>
  <c r="S293" i="2" s="1"/>
  <c r="M301" i="2"/>
  <c r="R301" i="2" s="1"/>
  <c r="V301" i="2" s="1"/>
  <c r="K205" i="2"/>
  <c r="L182" i="2"/>
  <c r="M231" i="2"/>
  <c r="R231" i="2" s="1"/>
  <c r="V231" i="2" s="1"/>
  <c r="K255" i="2"/>
  <c r="W255" i="2" s="1"/>
  <c r="N279" i="2"/>
  <c r="S279" i="2" s="1"/>
  <c r="K27" i="2"/>
  <c r="W27" i="2" s="1"/>
  <c r="L35" i="2"/>
  <c r="N68" i="2"/>
  <c r="S68" i="2" s="1"/>
  <c r="N76" i="2"/>
  <c r="S76" i="2" s="1"/>
  <c r="M61" i="2"/>
  <c r="R61" i="2" s="1"/>
  <c r="V61" i="2" s="1"/>
  <c r="M94" i="2"/>
  <c r="R94" i="2" s="1"/>
  <c r="V94" i="2" s="1"/>
  <c r="K53" i="2"/>
  <c r="W53" i="2" s="1"/>
  <c r="L104" i="2"/>
  <c r="M137" i="2"/>
  <c r="R137" i="2" s="1"/>
  <c r="V137" i="2" s="1"/>
  <c r="N148" i="2"/>
  <c r="S148" i="2" s="1"/>
  <c r="L46" i="2"/>
  <c r="K85" i="2"/>
  <c r="M103" i="2"/>
  <c r="R103" i="2" s="1"/>
  <c r="V103" i="2" s="1"/>
  <c r="N87" i="2"/>
  <c r="S87" i="2" s="1"/>
  <c r="K91" i="2"/>
  <c r="M126" i="2"/>
  <c r="R126" i="2" s="1"/>
  <c r="V126" i="2" s="1"/>
  <c r="N130" i="2"/>
  <c r="S130" i="2" s="1"/>
  <c r="M158" i="2"/>
  <c r="R158" i="2" s="1"/>
  <c r="V158" i="2" s="1"/>
  <c r="L274" i="2"/>
  <c r="N172" i="2"/>
  <c r="S172" i="2" s="1"/>
  <c r="N177" i="2"/>
  <c r="S177" i="2" s="1"/>
  <c r="M248" i="2"/>
  <c r="R248" i="2" s="1"/>
  <c r="V248" i="2" s="1"/>
  <c r="M264" i="2"/>
  <c r="R264" i="2" s="1"/>
  <c r="V264" i="2" s="1"/>
  <c r="L275" i="2"/>
  <c r="L291" i="2"/>
  <c r="N221" i="2"/>
  <c r="S221" i="2" s="1"/>
  <c r="L285" i="2"/>
  <c r="M195" i="2"/>
  <c r="R195" i="2" s="1"/>
  <c r="V195" i="2" s="1"/>
  <c r="K263" i="2"/>
  <c r="L32" i="2"/>
  <c r="K157" i="2"/>
  <c r="N319" i="2"/>
  <c r="S319" i="2" s="1"/>
  <c r="L30" i="2"/>
  <c r="J215" i="2" a="1"/>
  <c r="J215" i="2" s="1"/>
  <c r="J57" i="2" a="1"/>
  <c r="J57" i="2" s="1"/>
  <c r="N20" i="2"/>
  <c r="S20" i="2" s="1"/>
  <c r="N8" i="2"/>
  <c r="S8" i="2" s="1"/>
  <c r="K9" i="2"/>
  <c r="M33" i="2"/>
  <c r="R33" i="2" s="1"/>
  <c r="V33" i="2" s="1"/>
  <c r="M35" i="2"/>
  <c r="R35" i="2" s="1"/>
  <c r="V35" i="2" s="1"/>
  <c r="K37" i="2"/>
  <c r="L43" i="2"/>
  <c r="N61" i="2"/>
  <c r="S61" i="2" s="1"/>
  <c r="L45" i="2"/>
  <c r="K104" i="2"/>
  <c r="M116" i="2"/>
  <c r="R116" i="2" s="1"/>
  <c r="V116" i="2" s="1"/>
  <c r="L157" i="2"/>
  <c r="W157" i="2" s="1"/>
  <c r="K46" i="2"/>
  <c r="N85" i="2"/>
  <c r="S85" i="2" s="1"/>
  <c r="K69" i="2"/>
  <c r="L103" i="2"/>
  <c r="K115" i="2"/>
  <c r="L87" i="2"/>
  <c r="K99" i="2"/>
  <c r="K124" i="2"/>
  <c r="W124" i="2" s="1"/>
  <c r="M91" i="2"/>
  <c r="R91" i="2" s="1"/>
  <c r="V91" i="2" s="1"/>
  <c r="M114" i="2"/>
  <c r="R114" i="2" s="1"/>
  <c r="V114" i="2" s="1"/>
  <c r="L166" i="2"/>
  <c r="L129" i="2"/>
  <c r="W129" i="2" s="1"/>
  <c r="M130" i="2"/>
  <c r="R130" i="2" s="1"/>
  <c r="V130" i="2" s="1"/>
  <c r="K158" i="2"/>
  <c r="N170" i="2"/>
  <c r="S170" i="2" s="1"/>
  <c r="L92" i="2"/>
  <c r="N227" i="2"/>
  <c r="S227" i="2" s="1"/>
  <c r="K248" i="2"/>
  <c r="K256" i="2"/>
  <c r="K264" i="2"/>
  <c r="K272" i="2"/>
  <c r="N275" i="2"/>
  <c r="S275" i="2" s="1"/>
  <c r="K280" i="2"/>
  <c r="N291" i="2"/>
  <c r="S291" i="2" s="1"/>
  <c r="K304" i="2"/>
  <c r="W304" i="2" s="1"/>
  <c r="M241" i="2"/>
  <c r="R241" i="2" s="1"/>
  <c r="V241" i="2" s="1"/>
  <c r="N180" i="2"/>
  <c r="S180" i="2" s="1"/>
  <c r="M221" i="2"/>
  <c r="R221" i="2" s="1"/>
  <c r="V221" i="2" s="1"/>
  <c r="K229" i="2"/>
  <c r="N285" i="2"/>
  <c r="S285" i="2" s="1"/>
  <c r="N195" i="2"/>
  <c r="S195" i="2" s="1"/>
  <c r="N205" i="2"/>
  <c r="S205" i="2" s="1"/>
  <c r="L212" i="2"/>
  <c r="M255" i="2"/>
  <c r="R255" i="2" s="1"/>
  <c r="V255" i="2" s="1"/>
  <c r="M263" i="2"/>
  <c r="R263" i="2" s="1"/>
  <c r="V263" i="2" s="1"/>
  <c r="M295" i="2"/>
  <c r="R295" i="2" s="1"/>
  <c r="V295" i="2" s="1"/>
  <c r="M319" i="2"/>
  <c r="R319" i="2" s="1"/>
  <c r="V319" i="2" s="1"/>
  <c r="M30" i="2"/>
  <c r="R30" i="2" s="1"/>
  <c r="V30" i="2" s="1"/>
  <c r="M32" i="2"/>
  <c r="R32" i="2" s="1"/>
  <c r="V32" i="2" s="1"/>
  <c r="M234" i="2"/>
  <c r="R234" i="2" s="1"/>
  <c r="V234" i="2" s="1"/>
  <c r="L181" i="2"/>
  <c r="N181" i="2"/>
  <c r="S181" i="2" s="1"/>
  <c r="J64" i="2" a="1"/>
  <c r="J64" i="2" s="1"/>
  <c r="L20" i="2"/>
  <c r="M27" i="2"/>
  <c r="R27" i="2" s="1"/>
  <c r="V27" i="2" s="1"/>
  <c r="M104" i="2"/>
  <c r="R104" i="2" s="1"/>
  <c r="V104" i="2" s="1"/>
  <c r="N137" i="2"/>
  <c r="S137" i="2" s="1"/>
  <c r="N141" i="2"/>
  <c r="S141" i="2" s="1"/>
  <c r="L69" i="2"/>
  <c r="N115" i="2"/>
  <c r="S115" i="2" s="1"/>
  <c r="N124" i="2"/>
  <c r="S124" i="2" s="1"/>
  <c r="K166" i="2"/>
  <c r="K126" i="2"/>
  <c r="L226" i="2"/>
  <c r="N234" i="2"/>
  <c r="S234" i="2" s="1"/>
  <c r="J108" i="2" a="1"/>
  <c r="J108" i="2" s="1"/>
  <c r="J185" i="2" a="1"/>
  <c r="J185" i="2" s="1"/>
  <c r="J183" i="2" a="1"/>
  <c r="J183" i="2" s="1"/>
  <c r="M7" i="2"/>
  <c r="R7" i="2" s="1"/>
  <c r="V7" i="2" s="1"/>
  <c r="L7" i="2"/>
  <c r="N27" i="2"/>
  <c r="S27" i="2" s="1"/>
  <c r="N9" i="2"/>
  <c r="S9" i="2" s="1"/>
  <c r="M17" i="2"/>
  <c r="R17" i="2" s="1"/>
  <c r="V17" i="2" s="1"/>
  <c r="P32" i="2"/>
  <c r="T32" i="2" s="1"/>
  <c r="P30" i="2"/>
  <c r="T30" i="2" s="1"/>
  <c r="N58" i="2"/>
  <c r="S58" i="2" s="1"/>
  <c r="M58" i="2"/>
  <c r="R58" i="2" s="1"/>
  <c r="V58" i="2" s="1"/>
  <c r="L58" i="2"/>
  <c r="K58" i="2"/>
  <c r="L74" i="2"/>
  <c r="N74" i="2"/>
  <c r="S74" i="2" s="1"/>
  <c r="K74" i="2"/>
  <c r="M74" i="2"/>
  <c r="R74" i="2" s="1"/>
  <c r="V74" i="2" s="1"/>
  <c r="N119" i="2"/>
  <c r="S119" i="2" s="1"/>
  <c r="L119" i="2"/>
  <c r="K119" i="2"/>
  <c r="M119" i="2"/>
  <c r="R119" i="2" s="1"/>
  <c r="V119" i="2" s="1"/>
  <c r="N169" i="2"/>
  <c r="S169" i="2" s="1"/>
  <c r="L169" i="2"/>
  <c r="M169" i="2"/>
  <c r="R169" i="2" s="1"/>
  <c r="V169" i="2" s="1"/>
  <c r="K169" i="2"/>
  <c r="P152" i="2"/>
  <c r="T152" i="2" s="1"/>
  <c r="M168" i="2"/>
  <c r="R168" i="2" s="1"/>
  <c r="V168" i="2" s="1"/>
  <c r="K168" i="2"/>
  <c r="L168" i="2"/>
  <c r="N168" i="2"/>
  <c r="S168" i="2" s="1"/>
  <c r="N66" i="2"/>
  <c r="S66" i="2" s="1"/>
  <c r="M66" i="2"/>
  <c r="R66" i="2" s="1"/>
  <c r="V66" i="2" s="1"/>
  <c r="K66" i="2"/>
  <c r="L66" i="2"/>
  <c r="P87" i="2"/>
  <c r="T87" i="2" s="1"/>
  <c r="L178" i="2"/>
  <c r="K178" i="2"/>
  <c r="N178" i="2"/>
  <c r="S178" i="2" s="1"/>
  <c r="M178" i="2"/>
  <c r="R178" i="2" s="1"/>
  <c r="V178" i="2" s="1"/>
  <c r="L210" i="2"/>
  <c r="K210" i="2"/>
  <c r="N210" i="2"/>
  <c r="S210" i="2" s="1"/>
  <c r="M210" i="2"/>
  <c r="R210" i="2" s="1"/>
  <c r="V210" i="2" s="1"/>
  <c r="N238" i="2"/>
  <c r="S238" i="2" s="1"/>
  <c r="L238" i="2"/>
  <c r="K238" i="2"/>
  <c r="M238" i="2"/>
  <c r="R238" i="2" s="1"/>
  <c r="V238" i="2" s="1"/>
  <c r="N270" i="2"/>
  <c r="S270" i="2" s="1"/>
  <c r="L270" i="2"/>
  <c r="K270" i="2"/>
  <c r="M270" i="2"/>
  <c r="R270" i="2" s="1"/>
  <c r="V270" i="2" s="1"/>
  <c r="N302" i="2"/>
  <c r="S302" i="2" s="1"/>
  <c r="L302" i="2"/>
  <c r="K302" i="2"/>
  <c r="M302" i="2"/>
  <c r="R302" i="2" s="1"/>
  <c r="V302" i="2" s="1"/>
  <c r="L186" i="2"/>
  <c r="N186" i="2"/>
  <c r="S186" i="2" s="1"/>
  <c r="K186" i="2"/>
  <c r="M186" i="2"/>
  <c r="R186" i="2" s="1"/>
  <c r="V186" i="2" s="1"/>
  <c r="L220" i="2"/>
  <c r="N220" i="2"/>
  <c r="S220" i="2" s="1"/>
  <c r="K220" i="2"/>
  <c r="M220" i="2"/>
  <c r="R220" i="2" s="1"/>
  <c r="V220" i="2" s="1"/>
  <c r="L252" i="2"/>
  <c r="N252" i="2"/>
  <c r="S252" i="2" s="1"/>
  <c r="K252" i="2"/>
  <c r="M252" i="2"/>
  <c r="R252" i="2" s="1"/>
  <c r="V252" i="2" s="1"/>
  <c r="L284" i="2"/>
  <c r="N284" i="2"/>
  <c r="S284" i="2" s="1"/>
  <c r="K284" i="2"/>
  <c r="M284" i="2"/>
  <c r="R284" i="2" s="1"/>
  <c r="V284" i="2" s="1"/>
  <c r="L316" i="2"/>
  <c r="N316" i="2"/>
  <c r="S316" i="2" s="1"/>
  <c r="K316" i="2"/>
  <c r="M316" i="2"/>
  <c r="R316" i="2" s="1"/>
  <c r="V316" i="2" s="1"/>
  <c r="P240" i="2"/>
  <c r="T240" i="2" s="1"/>
  <c r="P288" i="2"/>
  <c r="T288" i="2" s="1"/>
  <c r="P296" i="2"/>
  <c r="T296" i="2" s="1"/>
  <c r="P320" i="2"/>
  <c r="T320" i="2" s="1"/>
  <c r="P175" i="2"/>
  <c r="T175" i="2" s="1"/>
  <c r="P241" i="2"/>
  <c r="T241" i="2" s="1"/>
  <c r="P305" i="2"/>
  <c r="T305" i="2" s="1"/>
  <c r="P245" i="2"/>
  <c r="T245" i="2" s="1"/>
  <c r="P293" i="2"/>
  <c r="T293" i="2" s="1"/>
  <c r="P237" i="2"/>
  <c r="T237" i="2" s="1"/>
  <c r="L42" i="2"/>
  <c r="N42" i="2"/>
  <c r="S42" i="2" s="1"/>
  <c r="K42" i="2"/>
  <c r="M42" i="2"/>
  <c r="R42" i="2" s="1"/>
  <c r="V42" i="2" s="1"/>
  <c r="N62" i="2"/>
  <c r="S62" i="2" s="1"/>
  <c r="L62" i="2"/>
  <c r="M62" i="2"/>
  <c r="R62" i="2" s="1"/>
  <c r="V62" i="2" s="1"/>
  <c r="K62" i="2"/>
  <c r="N88" i="2"/>
  <c r="S88" i="2" s="1"/>
  <c r="L88" i="2"/>
  <c r="K88" i="2"/>
  <c r="M88" i="2"/>
  <c r="R88" i="2" s="1"/>
  <c r="V88" i="2" s="1"/>
  <c r="M95" i="2"/>
  <c r="R95" i="2" s="1"/>
  <c r="V95" i="2" s="1"/>
  <c r="K95" i="2"/>
  <c r="L95" i="2"/>
  <c r="N95" i="2"/>
  <c r="S95" i="2" s="1"/>
  <c r="N109" i="2"/>
  <c r="S109" i="2" s="1"/>
  <c r="L109" i="2"/>
  <c r="K109" i="2"/>
  <c r="M109" i="2"/>
  <c r="R109" i="2" s="1"/>
  <c r="V109" i="2" s="1"/>
  <c r="N127" i="2"/>
  <c r="S127" i="2" s="1"/>
  <c r="L127" i="2"/>
  <c r="K127" i="2"/>
  <c r="M127" i="2"/>
  <c r="R127" i="2" s="1"/>
  <c r="V127" i="2" s="1"/>
  <c r="N159" i="2"/>
  <c r="S159" i="2" s="1"/>
  <c r="L159" i="2"/>
  <c r="K159" i="2"/>
  <c r="M159" i="2"/>
  <c r="R159" i="2" s="1"/>
  <c r="V159" i="2" s="1"/>
  <c r="N192" i="2"/>
  <c r="S192" i="2" s="1"/>
  <c r="L192" i="2"/>
  <c r="K192" i="2"/>
  <c r="M192" i="2"/>
  <c r="R192" i="2" s="1"/>
  <c r="V192" i="2" s="1"/>
  <c r="L121" i="2"/>
  <c r="N121" i="2"/>
  <c r="S121" i="2" s="1"/>
  <c r="M121" i="2"/>
  <c r="R121" i="2" s="1"/>
  <c r="V121" i="2" s="1"/>
  <c r="K121" i="2"/>
  <c r="L153" i="2"/>
  <c r="N153" i="2"/>
  <c r="S153" i="2" s="1"/>
  <c r="M153" i="2"/>
  <c r="R153" i="2" s="1"/>
  <c r="V153" i="2" s="1"/>
  <c r="K153" i="2"/>
  <c r="N184" i="2"/>
  <c r="S184" i="2" s="1"/>
  <c r="L184" i="2"/>
  <c r="K184" i="2"/>
  <c r="M184" i="2"/>
  <c r="R184" i="2" s="1"/>
  <c r="V184" i="2" s="1"/>
  <c r="N84" i="2"/>
  <c r="S84" i="2" s="1"/>
  <c r="M84" i="2"/>
  <c r="R84" i="2" s="1"/>
  <c r="V84" i="2" s="1"/>
  <c r="K84" i="2"/>
  <c r="L84" i="2"/>
  <c r="N105" i="2"/>
  <c r="S105" i="2" s="1"/>
  <c r="M105" i="2"/>
  <c r="R105" i="2" s="1"/>
  <c r="V105" i="2" s="1"/>
  <c r="K105" i="2"/>
  <c r="L105" i="2"/>
  <c r="N246" i="2"/>
  <c r="S246" i="2" s="1"/>
  <c r="L246" i="2"/>
  <c r="K246" i="2"/>
  <c r="M246" i="2"/>
  <c r="R246" i="2" s="1"/>
  <c r="V246" i="2" s="1"/>
  <c r="N278" i="2"/>
  <c r="S278" i="2" s="1"/>
  <c r="L278" i="2"/>
  <c r="K278" i="2"/>
  <c r="M278" i="2"/>
  <c r="R278" i="2" s="1"/>
  <c r="V278" i="2" s="1"/>
  <c r="N310" i="2"/>
  <c r="S310" i="2" s="1"/>
  <c r="L310" i="2"/>
  <c r="K310" i="2"/>
  <c r="M310" i="2"/>
  <c r="R310" i="2" s="1"/>
  <c r="V310" i="2" s="1"/>
  <c r="L171" i="2"/>
  <c r="N171" i="2"/>
  <c r="S171" i="2" s="1"/>
  <c r="K171" i="2"/>
  <c r="M171" i="2"/>
  <c r="R171" i="2" s="1"/>
  <c r="V171" i="2" s="1"/>
  <c r="L244" i="2"/>
  <c r="N244" i="2"/>
  <c r="S244" i="2" s="1"/>
  <c r="K244" i="2"/>
  <c r="M244" i="2"/>
  <c r="R244" i="2" s="1"/>
  <c r="V244" i="2" s="1"/>
  <c r="L276" i="2"/>
  <c r="N276" i="2"/>
  <c r="S276" i="2" s="1"/>
  <c r="K276" i="2"/>
  <c r="M276" i="2"/>
  <c r="R276" i="2" s="1"/>
  <c r="V276" i="2" s="1"/>
  <c r="L308" i="2"/>
  <c r="N308" i="2"/>
  <c r="S308" i="2" s="1"/>
  <c r="K308" i="2"/>
  <c r="M308" i="2"/>
  <c r="R308" i="2" s="1"/>
  <c r="V308" i="2" s="1"/>
  <c r="P142" i="2"/>
  <c r="T142" i="2" s="1"/>
  <c r="P165" i="2"/>
  <c r="T165" i="2" s="1"/>
  <c r="P189" i="2"/>
  <c r="T189" i="2" s="1"/>
  <c r="P202" i="2"/>
  <c r="T202" i="2" s="1"/>
  <c r="P182" i="2"/>
  <c r="T182" i="2" s="1"/>
  <c r="P223" i="2"/>
  <c r="T223" i="2" s="1"/>
  <c r="N40" i="2"/>
  <c r="S40" i="2" s="1"/>
  <c r="L40" i="2"/>
  <c r="M40" i="2"/>
  <c r="R40" i="2" s="1"/>
  <c r="V40" i="2" s="1"/>
  <c r="K40" i="2"/>
  <c r="N80" i="2"/>
  <c r="S80" i="2" s="1"/>
  <c r="L80" i="2"/>
  <c r="M80" i="2"/>
  <c r="R80" i="2" s="1"/>
  <c r="V80" i="2" s="1"/>
  <c r="K80" i="2"/>
  <c r="N96" i="2"/>
  <c r="S96" i="2" s="1"/>
  <c r="L96" i="2"/>
  <c r="M96" i="2"/>
  <c r="R96" i="2" s="1"/>
  <c r="V96" i="2" s="1"/>
  <c r="K96" i="2"/>
  <c r="N151" i="2"/>
  <c r="S151" i="2" s="1"/>
  <c r="L151" i="2"/>
  <c r="K151" i="2"/>
  <c r="M151" i="2"/>
  <c r="R151" i="2" s="1"/>
  <c r="V151" i="2" s="1"/>
  <c r="L50" i="2"/>
  <c r="N50" i="2"/>
  <c r="S50" i="2" s="1"/>
  <c r="K50" i="2"/>
  <c r="M50" i="2"/>
  <c r="R50" i="2" s="1"/>
  <c r="V50" i="2" s="1"/>
  <c r="N101" i="2"/>
  <c r="S101" i="2" s="1"/>
  <c r="L101" i="2"/>
  <c r="M101" i="2"/>
  <c r="R101" i="2" s="1"/>
  <c r="V101" i="2" s="1"/>
  <c r="K101" i="2"/>
  <c r="N135" i="2"/>
  <c r="S135" i="2" s="1"/>
  <c r="L135" i="2"/>
  <c r="K135" i="2"/>
  <c r="M135" i="2"/>
  <c r="R135" i="2" s="1"/>
  <c r="V135" i="2" s="1"/>
  <c r="N161" i="2"/>
  <c r="S161" i="2" s="1"/>
  <c r="L161" i="2"/>
  <c r="M161" i="2"/>
  <c r="R161" i="2" s="1"/>
  <c r="V161" i="2" s="1"/>
  <c r="K161" i="2"/>
  <c r="P45" i="2"/>
  <c r="T45" i="2" s="1"/>
  <c r="P111" i="2"/>
  <c r="T111" i="2" s="1"/>
  <c r="N208" i="2"/>
  <c r="S208" i="2" s="1"/>
  <c r="L208" i="2"/>
  <c r="M208" i="2"/>
  <c r="R208" i="2" s="1"/>
  <c r="V208" i="2" s="1"/>
  <c r="K208" i="2"/>
  <c r="L125" i="2"/>
  <c r="N125" i="2"/>
  <c r="S125" i="2" s="1"/>
  <c r="M125" i="2"/>
  <c r="R125" i="2" s="1"/>
  <c r="V125" i="2" s="1"/>
  <c r="K125" i="2"/>
  <c r="K162" i="2"/>
  <c r="L162" i="2"/>
  <c r="M162" i="2"/>
  <c r="R162" i="2" s="1"/>
  <c r="V162" i="2" s="1"/>
  <c r="N162" i="2"/>
  <c r="S162" i="2" s="1"/>
  <c r="N200" i="2"/>
  <c r="S200" i="2" s="1"/>
  <c r="L200" i="2"/>
  <c r="K200" i="2"/>
  <c r="M200" i="2"/>
  <c r="R200" i="2" s="1"/>
  <c r="V200" i="2" s="1"/>
  <c r="P60" i="2"/>
  <c r="T60" i="2" s="1"/>
  <c r="N113" i="2"/>
  <c r="S113" i="2" s="1"/>
  <c r="K113" i="2"/>
  <c r="M113" i="2"/>
  <c r="R113" i="2" s="1"/>
  <c r="V113" i="2" s="1"/>
  <c r="L113" i="2"/>
  <c r="L145" i="2"/>
  <c r="N145" i="2"/>
  <c r="S145" i="2" s="1"/>
  <c r="M145" i="2"/>
  <c r="R145" i="2" s="1"/>
  <c r="V145" i="2" s="1"/>
  <c r="K145" i="2"/>
  <c r="P133" i="2"/>
  <c r="T133" i="2" s="1"/>
  <c r="N222" i="2"/>
  <c r="S222" i="2" s="1"/>
  <c r="L222" i="2"/>
  <c r="K222" i="2"/>
  <c r="M222" i="2"/>
  <c r="R222" i="2" s="1"/>
  <c r="V222" i="2" s="1"/>
  <c r="N254" i="2"/>
  <c r="S254" i="2" s="1"/>
  <c r="L254" i="2"/>
  <c r="K254" i="2"/>
  <c r="M254" i="2"/>
  <c r="R254" i="2" s="1"/>
  <c r="V254" i="2" s="1"/>
  <c r="N286" i="2"/>
  <c r="S286" i="2" s="1"/>
  <c r="L286" i="2"/>
  <c r="K286" i="2"/>
  <c r="M286" i="2"/>
  <c r="R286" i="2" s="1"/>
  <c r="V286" i="2" s="1"/>
  <c r="N318" i="2"/>
  <c r="S318" i="2" s="1"/>
  <c r="L318" i="2"/>
  <c r="K318" i="2"/>
  <c r="M318" i="2"/>
  <c r="R318" i="2" s="1"/>
  <c r="V318" i="2" s="1"/>
  <c r="L236" i="2"/>
  <c r="N236" i="2"/>
  <c r="S236" i="2" s="1"/>
  <c r="K236" i="2"/>
  <c r="M236" i="2"/>
  <c r="R236" i="2" s="1"/>
  <c r="V236" i="2" s="1"/>
  <c r="L268" i="2"/>
  <c r="N268" i="2"/>
  <c r="S268" i="2" s="1"/>
  <c r="K268" i="2"/>
  <c r="M268" i="2"/>
  <c r="R268" i="2" s="1"/>
  <c r="V268" i="2" s="1"/>
  <c r="L300" i="2"/>
  <c r="N300" i="2"/>
  <c r="S300" i="2" s="1"/>
  <c r="K300" i="2"/>
  <c r="M300" i="2"/>
  <c r="R300" i="2" s="1"/>
  <c r="V300" i="2" s="1"/>
  <c r="P179" i="2"/>
  <c r="T179" i="2" s="1"/>
  <c r="P128" i="2"/>
  <c r="T128" i="2" s="1"/>
  <c r="P140" i="2"/>
  <c r="T140" i="2" s="1"/>
  <c r="P285" i="2"/>
  <c r="T285" i="2" s="1"/>
  <c r="N54" i="2"/>
  <c r="S54" i="2" s="1"/>
  <c r="M54" i="2"/>
  <c r="R54" i="2" s="1"/>
  <c r="V54" i="2" s="1"/>
  <c r="K54" i="2"/>
  <c r="L54" i="2"/>
  <c r="L56" i="2"/>
  <c r="K56" i="2"/>
  <c r="N56" i="2"/>
  <c r="S56" i="2" s="1"/>
  <c r="M56" i="2"/>
  <c r="R56" i="2" s="1"/>
  <c r="V56" i="2" s="1"/>
  <c r="L82" i="2"/>
  <c r="K82" i="2"/>
  <c r="N82" i="2"/>
  <c r="S82" i="2" s="1"/>
  <c r="M82" i="2"/>
  <c r="R82" i="2" s="1"/>
  <c r="V82" i="2" s="1"/>
  <c r="K97" i="2"/>
  <c r="N97" i="2"/>
  <c r="S97" i="2" s="1"/>
  <c r="M97" i="2"/>
  <c r="R97" i="2" s="1"/>
  <c r="V97" i="2" s="1"/>
  <c r="L97" i="2"/>
  <c r="N143" i="2"/>
  <c r="S143" i="2" s="1"/>
  <c r="L143" i="2"/>
  <c r="K143" i="2"/>
  <c r="M143" i="2"/>
  <c r="R143" i="2" s="1"/>
  <c r="V143" i="2" s="1"/>
  <c r="L163" i="2"/>
  <c r="K163" i="2"/>
  <c r="M163" i="2"/>
  <c r="R163" i="2" s="1"/>
  <c r="V163" i="2" s="1"/>
  <c r="N163" i="2"/>
  <c r="S163" i="2" s="1"/>
  <c r="N216" i="2"/>
  <c r="S216" i="2" s="1"/>
  <c r="L216" i="2"/>
  <c r="K216" i="2"/>
  <c r="M216" i="2"/>
  <c r="R216" i="2" s="1"/>
  <c r="V216" i="2" s="1"/>
  <c r="L117" i="2"/>
  <c r="N117" i="2"/>
  <c r="S117" i="2" s="1"/>
  <c r="M117" i="2"/>
  <c r="R117" i="2" s="1"/>
  <c r="V117" i="2" s="1"/>
  <c r="K117" i="2"/>
  <c r="L149" i="2"/>
  <c r="N149" i="2"/>
  <c r="S149" i="2" s="1"/>
  <c r="M149" i="2"/>
  <c r="R149" i="2" s="1"/>
  <c r="V149" i="2" s="1"/>
  <c r="K149" i="2"/>
  <c r="P86" i="2"/>
  <c r="T86" i="2" s="1"/>
  <c r="N188" i="2"/>
  <c r="S188" i="2" s="1"/>
  <c r="K188" i="2"/>
  <c r="M188" i="2"/>
  <c r="R188" i="2" s="1"/>
  <c r="V188" i="2" s="1"/>
  <c r="L188" i="2"/>
  <c r="N230" i="2"/>
  <c r="S230" i="2" s="1"/>
  <c r="L230" i="2"/>
  <c r="K230" i="2"/>
  <c r="M230" i="2"/>
  <c r="R230" i="2" s="1"/>
  <c r="V230" i="2" s="1"/>
  <c r="N262" i="2"/>
  <c r="S262" i="2" s="1"/>
  <c r="L262" i="2"/>
  <c r="K262" i="2"/>
  <c r="M262" i="2"/>
  <c r="R262" i="2" s="1"/>
  <c r="V262" i="2" s="1"/>
  <c r="N294" i="2"/>
  <c r="S294" i="2" s="1"/>
  <c r="L294" i="2"/>
  <c r="K294" i="2"/>
  <c r="M294" i="2"/>
  <c r="R294" i="2" s="1"/>
  <c r="V294" i="2" s="1"/>
  <c r="N196" i="2"/>
  <c r="S196" i="2" s="1"/>
  <c r="M196" i="2"/>
  <c r="R196" i="2" s="1"/>
  <c r="V196" i="2" s="1"/>
  <c r="K196" i="2"/>
  <c r="L196" i="2"/>
  <c r="L228" i="2"/>
  <c r="N228" i="2"/>
  <c r="S228" i="2" s="1"/>
  <c r="K228" i="2"/>
  <c r="M228" i="2"/>
  <c r="R228" i="2" s="1"/>
  <c r="V228" i="2" s="1"/>
  <c r="L260" i="2"/>
  <c r="N260" i="2"/>
  <c r="S260" i="2" s="1"/>
  <c r="K260" i="2"/>
  <c r="M260" i="2"/>
  <c r="R260" i="2" s="1"/>
  <c r="V260" i="2" s="1"/>
  <c r="L292" i="2"/>
  <c r="N292" i="2"/>
  <c r="S292" i="2" s="1"/>
  <c r="K292" i="2"/>
  <c r="M292" i="2"/>
  <c r="R292" i="2" s="1"/>
  <c r="V292" i="2" s="1"/>
  <c r="P172" i="2"/>
  <c r="T172" i="2" s="1"/>
  <c r="P201" i="2"/>
  <c r="T201" i="2" s="1"/>
  <c r="P243" i="2"/>
  <c r="T243" i="2" s="1"/>
  <c r="P259" i="2"/>
  <c r="T259" i="2" s="1"/>
  <c r="P267" i="2"/>
  <c r="T267" i="2" s="1"/>
  <c r="P283" i="2"/>
  <c r="T283" i="2" s="1"/>
  <c r="P307" i="2"/>
  <c r="T307" i="2" s="1"/>
  <c r="P180" i="2"/>
  <c r="T180" i="2" s="1"/>
  <c r="P193" i="2"/>
  <c r="T193" i="2" s="1"/>
  <c r="P247" i="2"/>
  <c r="T247" i="2" s="1"/>
  <c r="P279" i="2"/>
  <c r="T279" i="2" s="1"/>
  <c r="P35" i="2"/>
  <c r="T35" i="2" s="1"/>
  <c r="L13" i="2"/>
  <c r="K13" i="2"/>
  <c r="L21" i="2"/>
  <c r="K21" i="2"/>
  <c r="M21" i="2"/>
  <c r="R21" i="2" s="1"/>
  <c r="V21" i="2" s="1"/>
  <c r="M13" i="2"/>
  <c r="R13" i="2" s="1"/>
  <c r="V13" i="2" s="1"/>
  <c r="L17" i="2"/>
  <c r="N21" i="2"/>
  <c r="S21" i="2" s="1"/>
  <c r="N13" i="2"/>
  <c r="S13" i="2" s="1"/>
  <c r="L9" i="2"/>
  <c r="K11" i="1"/>
  <c r="W11" i="1" s="1"/>
  <c r="K8" i="1"/>
  <c r="N16" i="1"/>
  <c r="S16" i="1" s="1"/>
  <c r="K13" i="1"/>
  <c r="N13" i="1"/>
  <c r="S13" i="1" s="1"/>
  <c r="M16" i="1"/>
  <c r="R16" i="1" s="1"/>
  <c r="V16" i="1" s="1"/>
  <c r="K19" i="1"/>
  <c r="P8" i="2"/>
  <c r="T8" i="2" s="1"/>
  <c r="K22" i="2"/>
  <c r="N22" i="2"/>
  <c r="S22" i="2" s="1"/>
  <c r="L22" i="2"/>
  <c r="M22" i="2"/>
  <c r="R22" i="2" s="1"/>
  <c r="V22" i="2" s="1"/>
  <c r="K18" i="2"/>
  <c r="N18" i="2"/>
  <c r="S18" i="2" s="1"/>
  <c r="M18" i="2"/>
  <c r="R18" i="2" s="1"/>
  <c r="V18" i="2" s="1"/>
  <c r="L18" i="2"/>
  <c r="K26" i="2"/>
  <c r="N26" i="2"/>
  <c r="S26" i="2" s="1"/>
  <c r="M26" i="2"/>
  <c r="R26" i="2" s="1"/>
  <c r="V26" i="2" s="1"/>
  <c r="L26" i="2"/>
  <c r="K10" i="2"/>
  <c r="N10" i="2"/>
  <c r="S10" i="2" s="1"/>
  <c r="M10" i="2"/>
  <c r="R10" i="2" s="1"/>
  <c r="V10" i="2" s="1"/>
  <c r="L10" i="2"/>
  <c r="P16" i="2"/>
  <c r="T16" i="2" s="1"/>
  <c r="K14" i="2"/>
  <c r="N14" i="2"/>
  <c r="S14" i="2" s="1"/>
  <c r="L14" i="2"/>
  <c r="M14" i="2"/>
  <c r="R14" i="2" s="1"/>
  <c r="V14" i="2" s="1"/>
  <c r="K14" i="1"/>
  <c r="L8" i="1"/>
  <c r="M9" i="1"/>
  <c r="R9" i="1" s="1"/>
  <c r="V9" i="1" s="1"/>
  <c r="N9" i="1"/>
  <c r="S9" i="1" s="1"/>
  <c r="M8" i="1"/>
  <c r="R8" i="1" s="1"/>
  <c r="V8" i="1" s="1"/>
  <c r="N15" i="1"/>
  <c r="S15" i="1" s="1"/>
  <c r="L15" i="1"/>
  <c r="M15" i="1"/>
  <c r="R15" i="1" s="1"/>
  <c r="V15" i="1" s="1"/>
  <c r="K15" i="1"/>
  <c r="L18" i="1"/>
  <c r="N18" i="1"/>
  <c r="S18" i="1" s="1"/>
  <c r="M19" i="1"/>
  <c r="R19" i="1" s="1"/>
  <c r="V19" i="1" s="1"/>
  <c r="M11" i="1"/>
  <c r="R11" i="1" s="1"/>
  <c r="V11" i="1" s="1"/>
  <c r="N11" i="1"/>
  <c r="S11" i="1" s="1"/>
  <c r="P18" i="1"/>
  <c r="T18" i="1" s="1"/>
  <c r="L10" i="1"/>
  <c r="M10" i="1"/>
  <c r="R10" i="1" s="1"/>
  <c r="V10" i="1" s="1"/>
  <c r="N10" i="1"/>
  <c r="S10" i="1" s="1"/>
  <c r="K10" i="1"/>
  <c r="W17" i="1" l="1"/>
  <c r="W66" i="2"/>
  <c r="W248" i="2"/>
  <c r="P187" i="2"/>
  <c r="T187" i="2" s="1"/>
  <c r="W174" i="2"/>
  <c r="O299" i="2"/>
  <c r="W315" i="2"/>
  <c r="W36" i="2"/>
  <c r="W261" i="2"/>
  <c r="O126" i="2"/>
  <c r="P98" i="2"/>
  <c r="T98" i="2" s="1"/>
  <c r="W46" i="2"/>
  <c r="O134" i="2"/>
  <c r="P299" i="2"/>
  <c r="T299" i="2" s="1"/>
  <c r="P301" i="2"/>
  <c r="T301" i="2" s="1"/>
  <c r="W43" i="2"/>
  <c r="L199" i="2"/>
  <c r="Q199" i="2" s="1"/>
  <c r="U199" i="2" s="1"/>
  <c r="W275" i="2"/>
  <c r="W17" i="2"/>
  <c r="P39" i="2"/>
  <c r="T39" i="2" s="1"/>
  <c r="W210" i="2"/>
  <c r="W169" i="2"/>
  <c r="O229" i="2"/>
  <c r="W164" i="2"/>
  <c r="W219" i="2"/>
  <c r="W158" i="2"/>
  <c r="W303" i="2"/>
  <c r="W71" i="2"/>
  <c r="W241" i="2"/>
  <c r="W178" i="2"/>
  <c r="W291" i="2"/>
  <c r="W24" i="2"/>
  <c r="W81" i="2"/>
  <c r="W58" i="2"/>
  <c r="P93" i="2"/>
  <c r="T93" i="2" s="1"/>
  <c r="W95" i="2"/>
  <c r="W7" i="2"/>
  <c r="W22" i="2"/>
  <c r="W10" i="2"/>
  <c r="W14" i="2"/>
  <c r="W26" i="2"/>
  <c r="W15" i="1"/>
  <c r="W18" i="2"/>
  <c r="W8" i="1"/>
  <c r="W21" i="2"/>
  <c r="W97" i="2"/>
  <c r="W286" i="2"/>
  <c r="W222" i="2"/>
  <c r="W161" i="2"/>
  <c r="W101" i="2"/>
  <c r="W151" i="2"/>
  <c r="W80" i="2"/>
  <c r="W195" i="2"/>
  <c r="W272" i="2"/>
  <c r="W119" i="2"/>
  <c r="W166" i="2"/>
  <c r="O281" i="2"/>
  <c r="W13" i="2"/>
  <c r="W163" i="2"/>
  <c r="W56" i="2"/>
  <c r="W278" i="2"/>
  <c r="M123" i="2"/>
  <c r="R123" i="2" s="1"/>
  <c r="V123" i="2" s="1"/>
  <c r="O41" i="2"/>
  <c r="N123" i="2"/>
  <c r="S123" i="2" s="1"/>
  <c r="W318" i="2"/>
  <c r="W254" i="2"/>
  <c r="W135" i="2"/>
  <c r="W96" i="2"/>
  <c r="W40" i="2"/>
  <c r="W29" i="2"/>
  <c r="W122" i="2"/>
  <c r="W264" i="2"/>
  <c r="W59" i="2"/>
  <c r="W233" i="2"/>
  <c r="W217" i="2"/>
  <c r="W216" i="2"/>
  <c r="W143" i="2"/>
  <c r="W200" i="2"/>
  <c r="O280" i="2"/>
  <c r="W120" i="2"/>
  <c r="K123" i="2"/>
  <c r="W123" i="2" s="1"/>
  <c r="W188" i="2"/>
  <c r="W82" i="2"/>
  <c r="W113" i="2"/>
  <c r="W310" i="2"/>
  <c r="W246" i="2"/>
  <c r="O18" i="1"/>
  <c r="W18" i="1"/>
  <c r="O305" i="2"/>
  <c r="W305" i="2"/>
  <c r="O293" i="2"/>
  <c r="W293" i="2"/>
  <c r="O240" i="2"/>
  <c r="W240" i="2"/>
  <c r="O296" i="2"/>
  <c r="W296" i="2"/>
  <c r="O94" i="2"/>
  <c r="W94" i="2"/>
  <c r="W99" i="2"/>
  <c r="W235" i="2"/>
  <c r="W294" i="2"/>
  <c r="W262" i="2"/>
  <c r="W230" i="2"/>
  <c r="W54" i="2"/>
  <c r="W300" i="2"/>
  <c r="W268" i="2"/>
  <c r="W236" i="2"/>
  <c r="W50" i="2"/>
  <c r="W308" i="2"/>
  <c r="W276" i="2"/>
  <c r="W244" i="2"/>
  <c r="W171" i="2"/>
  <c r="W184" i="2"/>
  <c r="W192" i="2"/>
  <c r="W159" i="2"/>
  <c r="W127" i="2"/>
  <c r="W109" i="2"/>
  <c r="W88" i="2"/>
  <c r="W62" i="2"/>
  <c r="W302" i="2"/>
  <c r="W270" i="2"/>
  <c r="W238" i="2"/>
  <c r="W168" i="2"/>
  <c r="W74" i="2"/>
  <c r="O226" i="2"/>
  <c r="W226" i="2"/>
  <c r="O87" i="2"/>
  <c r="W87" i="2"/>
  <c r="O30" i="2"/>
  <c r="W30" i="2"/>
  <c r="O182" i="2"/>
  <c r="W182" i="2"/>
  <c r="O68" i="2"/>
  <c r="W68" i="2"/>
  <c r="O243" i="2"/>
  <c r="W243" i="2"/>
  <c r="W83" i="2"/>
  <c r="O173" i="2"/>
  <c r="W173" i="2"/>
  <c r="O100" i="2"/>
  <c r="W100" i="2"/>
  <c r="W11" i="2"/>
  <c r="W271" i="2"/>
  <c r="W31" i="2"/>
  <c r="W19" i="2"/>
  <c r="O72" i="2"/>
  <c r="W72" i="2"/>
  <c r="W126" i="2"/>
  <c r="O202" i="2"/>
  <c r="W202" i="2"/>
  <c r="W311" i="2"/>
  <c r="O193" i="2"/>
  <c r="W193" i="2"/>
  <c r="W91" i="2"/>
  <c r="O307" i="2"/>
  <c r="W307" i="2"/>
  <c r="O76" i="2"/>
  <c r="W76" i="2"/>
  <c r="W229" i="2"/>
  <c r="O128" i="2"/>
  <c r="W128" i="2"/>
  <c r="W34" i="2"/>
  <c r="W207" i="2"/>
  <c r="O111" i="2"/>
  <c r="W111" i="2"/>
  <c r="W134" i="2"/>
  <c r="W160" i="2"/>
  <c r="W225" i="2"/>
  <c r="W309" i="2"/>
  <c r="W197" i="2"/>
  <c r="W203" i="2"/>
  <c r="W110" i="2"/>
  <c r="W257" i="2"/>
  <c r="O288" i="2"/>
  <c r="W288" i="2"/>
  <c r="W281" i="2"/>
  <c r="W214" i="2"/>
  <c r="Q299" i="2"/>
  <c r="U299" i="2" s="1"/>
  <c r="W299" i="2"/>
  <c r="W12" i="1"/>
  <c r="O32" i="2"/>
  <c r="W32" i="2"/>
  <c r="O35" i="2"/>
  <c r="W35" i="2"/>
  <c r="W280" i="2"/>
  <c r="O60" i="2"/>
  <c r="W60" i="2"/>
  <c r="O107" i="2"/>
  <c r="W107" i="2"/>
  <c r="Q189" i="2"/>
  <c r="U189" i="2" s="1"/>
  <c r="W189" i="2"/>
  <c r="Q65" i="2"/>
  <c r="U65" i="2" s="1"/>
  <c r="W65" i="2"/>
  <c r="W10" i="1"/>
  <c r="W292" i="2"/>
  <c r="W260" i="2"/>
  <c r="W228" i="2"/>
  <c r="W145" i="2"/>
  <c r="W162" i="2"/>
  <c r="W208" i="2"/>
  <c r="W105" i="2"/>
  <c r="W153" i="2"/>
  <c r="W121" i="2"/>
  <c r="W42" i="2"/>
  <c r="W316" i="2"/>
  <c r="W284" i="2"/>
  <c r="W252" i="2"/>
  <c r="W220" i="2"/>
  <c r="W186" i="2"/>
  <c r="W69" i="2"/>
  <c r="W181" i="2"/>
  <c r="W212" i="2"/>
  <c r="O115" i="2"/>
  <c r="O45" i="2"/>
  <c r="W45" i="2"/>
  <c r="W104" i="2"/>
  <c r="O225" i="2"/>
  <c r="W48" i="2"/>
  <c r="O279" i="2"/>
  <c r="W279" i="2"/>
  <c r="O266" i="2"/>
  <c r="W266" i="2"/>
  <c r="O141" i="2"/>
  <c r="W141" i="2"/>
  <c r="O44" i="2"/>
  <c r="W44" i="2"/>
  <c r="W256" i="2"/>
  <c r="O201" i="2"/>
  <c r="W201" i="2"/>
  <c r="W239" i="2"/>
  <c r="W63" i="2"/>
  <c r="W265" i="2"/>
  <c r="W234" i="2"/>
  <c r="W263" i="2"/>
  <c r="W41" i="2"/>
  <c r="W287" i="2"/>
  <c r="O267" i="2"/>
  <c r="W267" i="2"/>
  <c r="W317" i="2"/>
  <c r="O180" i="2"/>
  <c r="W180" i="2"/>
  <c r="O86" i="2"/>
  <c r="W138" i="2"/>
  <c r="W14" i="1"/>
  <c r="O313" i="2"/>
  <c r="O211" i="2"/>
  <c r="W115" i="2"/>
  <c r="W13" i="1"/>
  <c r="W25" i="2"/>
  <c r="O55" i="2"/>
  <c r="Q272" i="2"/>
  <c r="U272" i="2" s="1"/>
  <c r="W167" i="2"/>
  <c r="Q253" i="2"/>
  <c r="U253" i="2" s="1"/>
  <c r="W253" i="2"/>
  <c r="Q52" i="2"/>
  <c r="U52" i="2" s="1"/>
  <c r="W52" i="2"/>
  <c r="Q297" i="2"/>
  <c r="U297" i="2" s="1"/>
  <c r="W297" i="2"/>
  <c r="W144" i="2"/>
  <c r="O152" i="2"/>
  <c r="W152" i="2"/>
  <c r="W9" i="2"/>
  <c r="W196" i="2"/>
  <c r="W149" i="2"/>
  <c r="W117" i="2"/>
  <c r="O97" i="2"/>
  <c r="O300" i="2"/>
  <c r="O268" i="2"/>
  <c r="O236" i="2"/>
  <c r="O318" i="2"/>
  <c r="O286" i="2"/>
  <c r="O254" i="2"/>
  <c r="O222" i="2"/>
  <c r="O145" i="2"/>
  <c r="O162" i="2"/>
  <c r="W125" i="2"/>
  <c r="O135" i="2"/>
  <c r="O50" i="2"/>
  <c r="O151" i="2"/>
  <c r="O308" i="2"/>
  <c r="O276" i="2"/>
  <c r="O244" i="2"/>
  <c r="O171" i="2"/>
  <c r="O310" i="2"/>
  <c r="O278" i="2"/>
  <c r="O246" i="2"/>
  <c r="O105" i="2"/>
  <c r="W84" i="2"/>
  <c r="O153" i="2"/>
  <c r="O121" i="2"/>
  <c r="O62" i="2"/>
  <c r="O74" i="2"/>
  <c r="O20" i="2"/>
  <c r="W20" i="2"/>
  <c r="O264" i="2"/>
  <c r="W92" i="2"/>
  <c r="W103" i="2"/>
  <c r="O285" i="2"/>
  <c r="W285" i="2"/>
  <c r="O274" i="2"/>
  <c r="W274" i="2"/>
  <c r="O217" i="2"/>
  <c r="W191" i="2"/>
  <c r="O175" i="2"/>
  <c r="W175" i="2"/>
  <c r="O165" i="2"/>
  <c r="W165" i="2"/>
  <c r="W47" i="2"/>
  <c r="W37" i="2"/>
  <c r="O16" i="2"/>
  <c r="W16" i="2"/>
  <c r="O140" i="2"/>
  <c r="W140" i="2"/>
  <c r="W85" i="2"/>
  <c r="W205" i="2"/>
  <c r="O112" i="2"/>
  <c r="W112" i="2"/>
  <c r="W19" i="1"/>
  <c r="W232" i="2"/>
  <c r="W154" i="2"/>
  <c r="W86" i="2"/>
  <c r="O320" i="2"/>
  <c r="W320" i="2" a="1"/>
  <c r="W320" i="2" s="1"/>
  <c r="O223" i="2"/>
  <c r="W223" i="2"/>
  <c r="W313" i="2"/>
  <c r="Q55" i="2"/>
  <c r="U55" i="2" s="1"/>
  <c r="W55" i="2"/>
  <c r="Q312" i="2"/>
  <c r="U312" i="2" s="1"/>
  <c r="W312" i="2"/>
  <c r="Q289" i="2"/>
  <c r="U289" i="2" s="1"/>
  <c r="W289" i="2"/>
  <c r="W12" i="2"/>
  <c r="O8" i="2"/>
  <c r="P13" i="2"/>
  <c r="T13" i="2" s="1"/>
  <c r="O13" i="2"/>
  <c r="P304" i="2"/>
  <c r="T304" i="2" s="1"/>
  <c r="O304" i="2"/>
  <c r="P85" i="2"/>
  <c r="T85" i="2" s="1"/>
  <c r="O85" i="2"/>
  <c r="P205" i="2"/>
  <c r="T205" i="2" s="1"/>
  <c r="O205" i="2"/>
  <c r="P148" i="2"/>
  <c r="T148" i="2" s="1"/>
  <c r="O148" i="2"/>
  <c r="P34" i="2"/>
  <c r="T34" i="2" s="1"/>
  <c r="O34" i="2"/>
  <c r="P160" i="2"/>
  <c r="T160" i="2" s="1"/>
  <c r="O160" i="2"/>
  <c r="O14" i="2"/>
  <c r="O260" i="2"/>
  <c r="O196" i="2"/>
  <c r="O262" i="2"/>
  <c r="O230" i="2"/>
  <c r="O84" i="2"/>
  <c r="O184" i="2"/>
  <c r="O192" i="2"/>
  <c r="O159" i="2"/>
  <c r="O127" i="2"/>
  <c r="O109" i="2"/>
  <c r="O88" i="2"/>
  <c r="O42" i="2"/>
  <c r="O316" i="2"/>
  <c r="O284" i="2"/>
  <c r="O252" i="2"/>
  <c r="O220" i="2"/>
  <c r="O186" i="2"/>
  <c r="O302" i="2"/>
  <c r="O270" i="2"/>
  <c r="O238" i="2"/>
  <c r="P166" i="2"/>
  <c r="T166" i="2" s="1"/>
  <c r="O166" i="2"/>
  <c r="P124" i="2"/>
  <c r="T124" i="2" s="1"/>
  <c r="O124" i="2"/>
  <c r="P157" i="2"/>
  <c r="T157" i="2" s="1"/>
  <c r="O157" i="2"/>
  <c r="P91" i="2"/>
  <c r="T91" i="2" s="1"/>
  <c r="O91" i="2"/>
  <c r="P53" i="2"/>
  <c r="T53" i="2" s="1"/>
  <c r="O53" i="2"/>
  <c r="P255" i="2"/>
  <c r="T255" i="2" s="1"/>
  <c r="O255" i="2"/>
  <c r="O51" i="2"/>
  <c r="O83" i="2"/>
  <c r="P197" i="2"/>
  <c r="T197" i="2" s="1"/>
  <c r="O197" i="2"/>
  <c r="P52" i="2"/>
  <c r="T52" i="2" s="1"/>
  <c r="O52" i="2"/>
  <c r="O63" i="2"/>
  <c r="O275" i="2"/>
  <c r="P43" i="2"/>
  <c r="T43" i="2" s="1"/>
  <c r="O43" i="2"/>
  <c r="P271" i="2"/>
  <c r="T271" i="2" s="1"/>
  <c r="O271" i="2"/>
  <c r="P303" i="2"/>
  <c r="T303" i="2" s="1"/>
  <c r="O303" i="2"/>
  <c r="P234" i="2"/>
  <c r="T234" i="2" s="1"/>
  <c r="O234" i="2"/>
  <c r="O7" i="2"/>
  <c r="P19" i="2"/>
  <c r="T19" i="2" s="1"/>
  <c r="O19" i="2"/>
  <c r="P317" i="2"/>
  <c r="T317" i="2" s="1"/>
  <c r="O317" i="2"/>
  <c r="P170" i="2"/>
  <c r="T170" i="2" s="1"/>
  <c r="O170" i="2"/>
  <c r="P81" i="2"/>
  <c r="T81" i="2" s="1"/>
  <c r="O81" i="2"/>
  <c r="O301" i="2"/>
  <c r="P129" i="2"/>
  <c r="T129" i="2" s="1"/>
  <c r="O129" i="2"/>
  <c r="O297" i="2"/>
  <c r="P207" i="2"/>
  <c r="T207" i="2" s="1"/>
  <c r="O207" i="2"/>
  <c r="O241" i="2"/>
  <c r="O172" i="2"/>
  <c r="O77" i="2"/>
  <c r="P90" i="2"/>
  <c r="T90" i="2" s="1"/>
  <c r="O90" i="2"/>
  <c r="O309" i="2"/>
  <c r="O295" i="2"/>
  <c r="P227" i="2"/>
  <c r="T227" i="2" s="1"/>
  <c r="O227" i="2"/>
  <c r="P224" i="2"/>
  <c r="T224" i="2" s="1"/>
  <c r="O224" i="2"/>
  <c r="O93" i="2"/>
  <c r="P272" i="2"/>
  <c r="T272" i="2" s="1"/>
  <c r="O272" i="2"/>
  <c r="P46" i="2"/>
  <c r="T46" i="2" s="1"/>
  <c r="O46" i="2"/>
  <c r="P17" i="2"/>
  <c r="T17" i="2" s="1"/>
  <c r="O17" i="2"/>
  <c r="P277" i="2"/>
  <c r="T277" i="2" s="1"/>
  <c r="O277" i="2"/>
  <c r="P15" i="2"/>
  <c r="T15" i="2" s="1"/>
  <c r="O15" i="2"/>
  <c r="P146" i="2"/>
  <c r="T146" i="2" s="1"/>
  <c r="P36" i="2"/>
  <c r="T36" i="2" s="1"/>
  <c r="O36" i="2"/>
  <c r="P261" i="2"/>
  <c r="T261" i="2" s="1"/>
  <c r="O261" i="2"/>
  <c r="P102" i="2"/>
  <c r="T102" i="2" s="1"/>
  <c r="O102" i="2"/>
  <c r="O253" i="2"/>
  <c r="O292" i="2"/>
  <c r="O228" i="2"/>
  <c r="O294" i="2"/>
  <c r="O149" i="2"/>
  <c r="O117" i="2"/>
  <c r="O125" i="2"/>
  <c r="O208" i="2"/>
  <c r="P21" i="2"/>
  <c r="T21" i="2" s="1"/>
  <c r="O21" i="2"/>
  <c r="O188" i="2"/>
  <c r="O216" i="2"/>
  <c r="O143" i="2"/>
  <c r="O113" i="2"/>
  <c r="O200" i="2"/>
  <c r="O95" i="2"/>
  <c r="O210" i="2"/>
  <c r="O178" i="2"/>
  <c r="O66" i="2"/>
  <c r="O169" i="2"/>
  <c r="P256" i="2"/>
  <c r="T256" i="2" s="1"/>
  <c r="O256" i="2"/>
  <c r="O99" i="2"/>
  <c r="P69" i="2"/>
  <c r="T69" i="2" s="1"/>
  <c r="O69" i="2"/>
  <c r="P9" i="2"/>
  <c r="T9" i="2" s="1"/>
  <c r="O9" i="2"/>
  <c r="P181" i="2"/>
  <c r="T181" i="2" s="1"/>
  <c r="O181" i="2"/>
  <c r="P116" i="2"/>
  <c r="T116" i="2" s="1"/>
  <c r="O116" i="2"/>
  <c r="P33" i="2"/>
  <c r="T33" i="2" s="1"/>
  <c r="O33" i="2"/>
  <c r="P31" i="2"/>
  <c r="T31" i="2" s="1"/>
  <c r="O31" i="2"/>
  <c r="P120" i="2"/>
  <c r="T120" i="2" s="1"/>
  <c r="O120" i="2"/>
  <c r="P48" i="2"/>
  <c r="T48" i="2" s="1"/>
  <c r="O48" i="2"/>
  <c r="P154" i="2"/>
  <c r="T154" i="2" s="1"/>
  <c r="O154" i="2"/>
  <c r="P239" i="2"/>
  <c r="T239" i="2" s="1"/>
  <c r="O239" i="2"/>
  <c r="O212" i="2"/>
  <c r="O265" i="2"/>
  <c r="O191" i="2"/>
  <c r="P177" i="2"/>
  <c r="T177" i="2" s="1"/>
  <c r="O177" i="2"/>
  <c r="P49" i="2"/>
  <c r="T49" i="2" s="1"/>
  <c r="O49" i="2"/>
  <c r="O47" i="2"/>
  <c r="P92" i="2"/>
  <c r="T92" i="2" s="1"/>
  <c r="O92" i="2"/>
  <c r="O231" i="2"/>
  <c r="O319" i="2"/>
  <c r="P311" i="2"/>
  <c r="T311" i="2" s="1"/>
  <c r="O311" i="2"/>
  <c r="P269" i="2"/>
  <c r="T269" i="2" s="1"/>
  <c r="O269" i="2"/>
  <c r="P75" i="2"/>
  <c r="T75" i="2" s="1"/>
  <c r="O75" i="2"/>
  <c r="O257" i="2"/>
  <c r="P28" i="2"/>
  <c r="T28" i="2" s="1"/>
  <c r="O28" i="2"/>
  <c r="O110" i="2"/>
  <c r="O136" i="2"/>
  <c r="P232" i="2"/>
  <c r="T232" i="2" s="1"/>
  <c r="O232" i="2"/>
  <c r="O249" i="2"/>
  <c r="P103" i="2"/>
  <c r="T103" i="2" s="1"/>
  <c r="O103" i="2"/>
  <c r="O12" i="2"/>
  <c r="P114" i="2"/>
  <c r="T114" i="2" s="1"/>
  <c r="O114" i="2"/>
  <c r="O209" i="2"/>
  <c r="O214" i="2"/>
  <c r="O289" i="2"/>
  <c r="P203" i="2"/>
  <c r="T203" i="2" s="1"/>
  <c r="O203" i="2"/>
  <c r="P138" i="2"/>
  <c r="T138" i="2" s="1"/>
  <c r="O138" i="2"/>
  <c r="O235" i="2"/>
  <c r="O65" i="2"/>
  <c r="O245" i="2"/>
  <c r="O237" i="2"/>
  <c r="P176" i="2"/>
  <c r="T176" i="2" s="1"/>
  <c r="O176" i="2"/>
  <c r="P79" i="2"/>
  <c r="T79" i="2" s="1"/>
  <c r="O79" i="2"/>
  <c r="P195" i="2"/>
  <c r="T195" i="2" s="1"/>
  <c r="O195" i="2"/>
  <c r="P25" i="2"/>
  <c r="T25" i="2" s="1"/>
  <c r="O25" i="2"/>
  <c r="P251" i="2"/>
  <c r="T251" i="2" s="1"/>
  <c r="O251" i="2"/>
  <c r="P122" i="2"/>
  <c r="T122" i="2" s="1"/>
  <c r="O122" i="2"/>
  <c r="O10" i="2"/>
  <c r="O26" i="2"/>
  <c r="O18" i="2"/>
  <c r="O22" i="2"/>
  <c r="O163" i="2"/>
  <c r="O82" i="2"/>
  <c r="O56" i="2"/>
  <c r="O54" i="2"/>
  <c r="O161" i="2"/>
  <c r="O101" i="2"/>
  <c r="O96" i="2"/>
  <c r="O80" i="2"/>
  <c r="O40" i="2"/>
  <c r="O168" i="2"/>
  <c r="O119" i="2"/>
  <c r="O58" i="2"/>
  <c r="O248" i="2"/>
  <c r="P158" i="2"/>
  <c r="T158" i="2" s="1"/>
  <c r="O158" i="2"/>
  <c r="P104" i="2"/>
  <c r="T104" i="2" s="1"/>
  <c r="O104" i="2"/>
  <c r="P37" i="2"/>
  <c r="T37" i="2" s="1"/>
  <c r="O37" i="2"/>
  <c r="O263" i="2"/>
  <c r="P27" i="2"/>
  <c r="T27" i="2" s="1"/>
  <c r="O27" i="2"/>
  <c r="P233" i="2"/>
  <c r="T233" i="2" s="1"/>
  <c r="O233" i="2"/>
  <c r="O287" i="2"/>
  <c r="P221" i="2"/>
  <c r="T221" i="2" s="1"/>
  <c r="O221" i="2"/>
  <c r="P73" i="2"/>
  <c r="T73" i="2" s="1"/>
  <c r="O73" i="2"/>
  <c r="P164" i="2"/>
  <c r="T164" i="2" s="1"/>
  <c r="O164" i="2"/>
  <c r="P174" i="2"/>
  <c r="T174" i="2" s="1"/>
  <c r="O174" i="2"/>
  <c r="P11" i="2"/>
  <c r="T11" i="2" s="1"/>
  <c r="O11" i="2"/>
  <c r="P130" i="2"/>
  <c r="T130" i="2" s="1"/>
  <c r="O130" i="2"/>
  <c r="P219" i="2"/>
  <c r="T219" i="2" s="1"/>
  <c r="O219" i="2"/>
  <c r="O24" i="2"/>
  <c r="P61" i="2"/>
  <c r="T61" i="2" s="1"/>
  <c r="O61" i="2"/>
  <c r="P59" i="2"/>
  <c r="T59" i="2" s="1"/>
  <c r="O59" i="2"/>
  <c r="P23" i="2"/>
  <c r="T23" i="2" s="1"/>
  <c r="O23" i="2"/>
  <c r="P29" i="2"/>
  <c r="T29" i="2" s="1"/>
  <c r="O29" i="2"/>
  <c r="O156" i="2"/>
  <c r="P290" i="2"/>
  <c r="T290" i="2" s="1"/>
  <c r="P315" i="2"/>
  <c r="T315" i="2" s="1"/>
  <c r="O315" i="2"/>
  <c r="P291" i="2"/>
  <c r="T291" i="2" s="1"/>
  <c r="O291" i="2"/>
  <c r="P198" i="2"/>
  <c r="T198" i="2" s="1"/>
  <c r="O198" i="2"/>
  <c r="P71" i="2"/>
  <c r="T71" i="2" s="1"/>
  <c r="O71" i="2"/>
  <c r="P132" i="2"/>
  <c r="T132" i="2" s="1"/>
  <c r="O132" i="2"/>
  <c r="P258" i="2"/>
  <c r="T258" i="2" s="1"/>
  <c r="P167" i="2"/>
  <c r="T167" i="2" s="1"/>
  <c r="O167" i="2"/>
  <c r="O187" i="2"/>
  <c r="O98" i="2"/>
  <c r="O247" i="2"/>
  <c r="O259" i="2"/>
  <c r="O39" i="2"/>
  <c r="O189" i="2"/>
  <c r="O283" i="2"/>
  <c r="P312" i="2"/>
  <c r="T312" i="2" s="1"/>
  <c r="O312" i="2"/>
  <c r="O273" i="2"/>
  <c r="O137" i="2"/>
  <c r="O133" i="2"/>
  <c r="O142" i="2"/>
  <c r="P273" i="2"/>
  <c r="T273" i="2" s="1"/>
  <c r="P156" i="2"/>
  <c r="T156" i="2" s="1"/>
  <c r="K306" i="2"/>
  <c r="O15" i="1"/>
  <c r="O14" i="1"/>
  <c r="P8" i="1"/>
  <c r="T8" i="1" s="1"/>
  <c r="O8" i="1"/>
  <c r="O12" i="1"/>
  <c r="O10" i="1"/>
  <c r="P11" i="1"/>
  <c r="T11" i="1" s="1"/>
  <c r="O11" i="1"/>
  <c r="O17" i="1"/>
  <c r="P19" i="1"/>
  <c r="T19" i="1" s="1"/>
  <c r="O19" i="1"/>
  <c r="O16" i="1"/>
  <c r="P16" i="1"/>
  <c r="T16" i="1" s="1"/>
  <c r="P13" i="1"/>
  <c r="T13" i="1" s="1"/>
  <c r="O13" i="1"/>
  <c r="P9" i="1"/>
  <c r="T9" i="1" s="1"/>
  <c r="O9" i="1"/>
  <c r="K118" i="2"/>
  <c r="P209" i="2"/>
  <c r="T209" i="2" s="1"/>
  <c r="P136" i="2"/>
  <c r="T136" i="2" s="1"/>
  <c r="P289" i="2"/>
  <c r="T289" i="2" s="1"/>
  <c r="P249" i="2"/>
  <c r="T249" i="2" s="1"/>
  <c r="M118" i="2"/>
  <c r="R118" i="2" s="1"/>
  <c r="V118" i="2" s="1"/>
  <c r="P295" i="2"/>
  <c r="T295" i="2" s="1"/>
  <c r="P231" i="2"/>
  <c r="T231" i="2" s="1"/>
  <c r="P77" i="2"/>
  <c r="T77" i="2" s="1"/>
  <c r="N258" i="2"/>
  <c r="S258" i="2" s="1"/>
  <c r="P41" i="2"/>
  <c r="T41" i="2" s="1"/>
  <c r="P253" i="2"/>
  <c r="T253" i="2" s="1"/>
  <c r="P281" i="2"/>
  <c r="T281" i="2" s="1"/>
  <c r="L306" i="2"/>
  <c r="L118" i="2"/>
  <c r="M199" i="2"/>
  <c r="R199" i="2" s="1"/>
  <c r="V199" i="2" s="1"/>
  <c r="M306" i="2"/>
  <c r="R306" i="2" s="1"/>
  <c r="V306" i="2" s="1"/>
  <c r="P55" i="2"/>
  <c r="T55" i="2" s="1"/>
  <c r="Q155" i="2"/>
  <c r="U155" i="2" s="1"/>
  <c r="L147" i="2"/>
  <c r="N147" i="2"/>
  <c r="S147" i="2" s="1"/>
  <c r="K147" i="2"/>
  <c r="M147" i="2"/>
  <c r="R147" i="2" s="1"/>
  <c r="V147" i="2" s="1"/>
  <c r="M250" i="2"/>
  <c r="R250" i="2" s="1"/>
  <c r="V250" i="2" s="1"/>
  <c r="L250" i="2"/>
  <c r="M67" i="2"/>
  <c r="R67" i="2" s="1"/>
  <c r="V67" i="2" s="1"/>
  <c r="N67" i="2"/>
  <c r="S67" i="2" s="1"/>
  <c r="L70" i="2"/>
  <c r="N70" i="2"/>
  <c r="S70" i="2" s="1"/>
  <c r="M70" i="2"/>
  <c r="R70" i="2" s="1"/>
  <c r="V70" i="2" s="1"/>
  <c r="K70" i="2"/>
  <c r="M131" i="2"/>
  <c r="R131" i="2" s="1"/>
  <c r="V131" i="2" s="1"/>
  <c r="L131" i="2"/>
  <c r="N282" i="2"/>
  <c r="S282" i="2" s="1"/>
  <c r="M282" i="2"/>
  <c r="R282" i="2" s="1"/>
  <c r="V282" i="2" s="1"/>
  <c r="L282" i="2"/>
  <c r="K282" i="2"/>
  <c r="Q38" i="2"/>
  <c r="U38" i="2" s="1"/>
  <c r="M314" i="2"/>
  <c r="R314" i="2" s="1"/>
  <c r="V314" i="2" s="1"/>
  <c r="L314" i="2"/>
  <c r="M139" i="2"/>
  <c r="R139" i="2" s="1"/>
  <c r="V139" i="2" s="1"/>
  <c r="K139" i="2"/>
  <c r="N139" i="2"/>
  <c r="S139" i="2" s="1"/>
  <c r="L139" i="2"/>
  <c r="Q149" i="2"/>
  <c r="U149" i="2" s="1"/>
  <c r="Q163" i="2"/>
  <c r="U163" i="2" s="1"/>
  <c r="Q220" i="2"/>
  <c r="U220" i="2" s="1"/>
  <c r="Q66" i="2"/>
  <c r="U66" i="2" s="1"/>
  <c r="Q166" i="2"/>
  <c r="U166" i="2" s="1"/>
  <c r="Q305" i="2"/>
  <c r="U305" i="2" s="1"/>
  <c r="Q293" i="2"/>
  <c r="U293" i="2" s="1"/>
  <c r="Q239" i="2"/>
  <c r="U239" i="2" s="1"/>
  <c r="Q234" i="2"/>
  <c r="U234" i="2" s="1"/>
  <c r="Q71" i="2"/>
  <c r="U71" i="2" s="1"/>
  <c r="Q59" i="2"/>
  <c r="U59" i="2" s="1"/>
  <c r="Q138" i="2"/>
  <c r="U138" i="2" s="1"/>
  <c r="Q223" i="2"/>
  <c r="U223" i="2" s="1"/>
  <c r="Q262" i="2"/>
  <c r="U262" i="2" s="1"/>
  <c r="Q97" i="2"/>
  <c r="U97" i="2" s="1"/>
  <c r="Q161" i="2"/>
  <c r="U161" i="2" s="1"/>
  <c r="Q135" i="2"/>
  <c r="U135" i="2" s="1"/>
  <c r="Q101" i="2"/>
  <c r="U101" i="2" s="1"/>
  <c r="P211" i="2"/>
  <c r="T211" i="2" s="1"/>
  <c r="Q105" i="2"/>
  <c r="U105" i="2" s="1"/>
  <c r="Q153" i="2"/>
  <c r="U153" i="2" s="1"/>
  <c r="Q121" i="2"/>
  <c r="U121" i="2" s="1"/>
  <c r="Q192" i="2"/>
  <c r="U192" i="2" s="1"/>
  <c r="Q168" i="2"/>
  <c r="U168" i="2" s="1"/>
  <c r="Q69" i="2"/>
  <c r="U69" i="2" s="1"/>
  <c r="Q181" i="2"/>
  <c r="U181" i="2" s="1"/>
  <c r="Q212" i="2"/>
  <c r="U212" i="2" s="1"/>
  <c r="Q87" i="2"/>
  <c r="U87" i="2" s="1"/>
  <c r="Q43" i="2"/>
  <c r="U43" i="2" s="1"/>
  <c r="Q291" i="2"/>
  <c r="U291" i="2" s="1"/>
  <c r="Q182" i="2"/>
  <c r="U182" i="2" s="1"/>
  <c r="Q120" i="2"/>
  <c r="U120" i="2" s="1"/>
  <c r="Q243" i="2"/>
  <c r="U243" i="2" s="1"/>
  <c r="Q83" i="2"/>
  <c r="U83" i="2" s="1"/>
  <c r="Q315" i="2"/>
  <c r="U315" i="2" s="1"/>
  <c r="Q240" i="2"/>
  <c r="U240" i="2" s="1"/>
  <c r="Q195" i="2"/>
  <c r="U195" i="2" s="1"/>
  <c r="Q72" i="2"/>
  <c r="U72" i="2" s="1"/>
  <c r="Q126" i="2"/>
  <c r="U126" i="2" s="1"/>
  <c r="Q202" i="2"/>
  <c r="U202" i="2" s="1"/>
  <c r="Q311" i="2"/>
  <c r="U311" i="2" s="1"/>
  <c r="Q193" i="2"/>
  <c r="U193" i="2" s="1"/>
  <c r="Q91" i="2"/>
  <c r="U91" i="2" s="1"/>
  <c r="Q307" i="2"/>
  <c r="U307" i="2" s="1"/>
  <c r="Q76" i="2"/>
  <c r="U76" i="2" s="1"/>
  <c r="Q211" i="2"/>
  <c r="U211" i="2" s="1"/>
  <c r="Q112" i="2"/>
  <c r="U112" i="2" s="1"/>
  <c r="Q19" i="1"/>
  <c r="U19" i="1" s="1"/>
  <c r="Q232" i="2"/>
  <c r="U232" i="2" s="1"/>
  <c r="Q154" i="2"/>
  <c r="U154" i="2" s="1"/>
  <c r="Q86" i="2"/>
  <c r="U86" i="2" s="1"/>
  <c r="Q99" i="2"/>
  <c r="U99" i="2" s="1"/>
  <c r="Q261" i="2"/>
  <c r="U261" i="2" s="1"/>
  <c r="Q241" i="2"/>
  <c r="U241" i="2" s="1"/>
  <c r="Q110" i="2"/>
  <c r="U110" i="2" s="1"/>
  <c r="Q284" i="2"/>
  <c r="U284" i="2" s="1"/>
  <c r="Q169" i="2"/>
  <c r="U169" i="2" s="1"/>
  <c r="Q58" i="2"/>
  <c r="U58" i="2" s="1"/>
  <c r="Q175" i="2"/>
  <c r="U175" i="2" s="1"/>
  <c r="Q265" i="2"/>
  <c r="U265" i="2" s="1"/>
  <c r="Q60" i="2"/>
  <c r="U60" i="2" s="1"/>
  <c r="Q320" i="2"/>
  <c r="U320" i="2" s="1"/>
  <c r="Q197" i="2"/>
  <c r="U197" i="2" s="1"/>
  <c r="Q257" i="2"/>
  <c r="U257" i="2" s="1"/>
  <c r="Q10" i="1"/>
  <c r="U10" i="1" s="1"/>
  <c r="Q294" i="2"/>
  <c r="U294" i="2" s="1"/>
  <c r="Q230" i="2"/>
  <c r="U230" i="2" s="1"/>
  <c r="Q292" i="2"/>
  <c r="U292" i="2" s="1"/>
  <c r="Q228" i="2"/>
  <c r="U228" i="2" s="1"/>
  <c r="Q318" i="2"/>
  <c r="U318" i="2" s="1"/>
  <c r="Q254" i="2"/>
  <c r="U254" i="2" s="1"/>
  <c r="Q222" i="2"/>
  <c r="U222" i="2" s="1"/>
  <c r="Q145" i="2"/>
  <c r="U145" i="2" s="1"/>
  <c r="Q162" i="2"/>
  <c r="U162" i="2" s="1"/>
  <c r="Q208" i="2"/>
  <c r="U208" i="2" s="1"/>
  <c r="Q50" i="2"/>
  <c r="U50" i="2" s="1"/>
  <c r="Q95" i="2"/>
  <c r="U95" i="2" s="1"/>
  <c r="Q74" i="2"/>
  <c r="U74" i="2" s="1"/>
  <c r="Q92" i="2"/>
  <c r="U92" i="2" s="1"/>
  <c r="Q275" i="2"/>
  <c r="U275" i="2" s="1"/>
  <c r="Q104" i="2"/>
  <c r="U104" i="2" s="1"/>
  <c r="Q176" i="2"/>
  <c r="U176" i="2" s="1"/>
  <c r="Q227" i="2"/>
  <c r="U227" i="2" s="1"/>
  <c r="Q68" i="2"/>
  <c r="U68" i="2" s="1"/>
  <c r="K150" i="2"/>
  <c r="Q279" i="2"/>
  <c r="U279" i="2" s="1"/>
  <c r="Q266" i="2"/>
  <c r="U266" i="2" s="1"/>
  <c r="Q141" i="2"/>
  <c r="U141" i="2" s="1"/>
  <c r="Q44" i="2"/>
  <c r="U44" i="2" s="1"/>
  <c r="M258" i="2"/>
  <c r="R258" i="2" s="1"/>
  <c r="V258" i="2" s="1"/>
  <c r="Q173" i="2"/>
  <c r="U173" i="2" s="1"/>
  <c r="Q164" i="2"/>
  <c r="U164" i="2" s="1"/>
  <c r="Q280" i="2"/>
  <c r="U280" i="2" s="1"/>
  <c r="Q152" i="2"/>
  <c r="U152" i="2" s="1"/>
  <c r="Q219" i="2"/>
  <c r="U219" i="2" s="1"/>
  <c r="Q158" i="2"/>
  <c r="U158" i="2" s="1"/>
  <c r="Q303" i="2"/>
  <c r="U303" i="2" s="1"/>
  <c r="Q263" i="2"/>
  <c r="U263" i="2" s="1"/>
  <c r="Q41" i="2"/>
  <c r="U41" i="2" s="1"/>
  <c r="Q287" i="2"/>
  <c r="U287" i="2" s="1"/>
  <c r="Q267" i="2"/>
  <c r="U267" i="2" s="1"/>
  <c r="Q317" i="2"/>
  <c r="U317" i="2" s="1"/>
  <c r="Q180" i="2"/>
  <c r="U180" i="2" s="1"/>
  <c r="Q17" i="1"/>
  <c r="U17" i="1" s="1"/>
  <c r="Q217" i="2"/>
  <c r="U217" i="2" s="1"/>
  <c r="Q296" i="2"/>
  <c r="U296" i="2" s="1"/>
  <c r="Q94" i="2"/>
  <c r="U94" i="2" s="1"/>
  <c r="Q160" i="2"/>
  <c r="U160" i="2" s="1"/>
  <c r="Q225" i="2"/>
  <c r="U225" i="2" s="1"/>
  <c r="Q309" i="2"/>
  <c r="U309" i="2" s="1"/>
  <c r="L258" i="2"/>
  <c r="Q190" i="2"/>
  <c r="U190" i="2" s="1"/>
  <c r="Q122" i="2"/>
  <c r="U122" i="2" s="1"/>
  <c r="Q203" i="2"/>
  <c r="U203" i="2" s="1"/>
  <c r="Q167" i="2"/>
  <c r="U167" i="2" s="1"/>
  <c r="Q18" i="1"/>
  <c r="U18" i="1" s="1"/>
  <c r="Q117" i="2"/>
  <c r="U117" i="2" s="1"/>
  <c r="Q82" i="2"/>
  <c r="U82" i="2" s="1"/>
  <c r="Q56" i="2"/>
  <c r="U56" i="2" s="1"/>
  <c r="Q184" i="2"/>
  <c r="U184" i="2" s="1"/>
  <c r="Q42" i="2"/>
  <c r="U42" i="2" s="1"/>
  <c r="Q316" i="2"/>
  <c r="U316" i="2" s="1"/>
  <c r="Q252" i="2"/>
  <c r="U252" i="2" s="1"/>
  <c r="Q186" i="2"/>
  <c r="U186" i="2" s="1"/>
  <c r="Q210" i="2"/>
  <c r="U210" i="2" s="1"/>
  <c r="Q178" i="2"/>
  <c r="U178" i="2" s="1"/>
  <c r="Q119" i="2"/>
  <c r="U119" i="2" s="1"/>
  <c r="Q226" i="2"/>
  <c r="U226" i="2" s="1"/>
  <c r="Q157" i="2"/>
  <c r="U157" i="2" s="1"/>
  <c r="Q264" i="2"/>
  <c r="U264" i="2" s="1"/>
  <c r="Q165" i="2"/>
  <c r="U165" i="2" s="1"/>
  <c r="Q201" i="2"/>
  <c r="U201" i="2" s="1"/>
  <c r="Q63" i="2"/>
  <c r="U63" i="2" s="1"/>
  <c r="Q233" i="2"/>
  <c r="U233" i="2" s="1"/>
  <c r="Q81" i="2"/>
  <c r="U81" i="2" s="1"/>
  <c r="Q14" i="1"/>
  <c r="U14" i="1" s="1"/>
  <c r="Q111" i="2"/>
  <c r="U111" i="2" s="1"/>
  <c r="Q115" i="2"/>
  <c r="U115" i="2" s="1"/>
  <c r="Q313" i="2"/>
  <c r="U313" i="2" s="1"/>
  <c r="Q260" i="2"/>
  <c r="U260" i="2" s="1"/>
  <c r="Q286" i="2"/>
  <c r="U286" i="2" s="1"/>
  <c r="Q200" i="2"/>
  <c r="U200" i="2" s="1"/>
  <c r="Q151" i="2"/>
  <c r="U151" i="2" s="1"/>
  <c r="Q96" i="2"/>
  <c r="U96" i="2" s="1"/>
  <c r="Q80" i="2"/>
  <c r="U80" i="2" s="1"/>
  <c r="Q40" i="2"/>
  <c r="U40" i="2" s="1"/>
  <c r="Q310" i="2"/>
  <c r="U310" i="2" s="1"/>
  <c r="Q278" i="2"/>
  <c r="U278" i="2" s="1"/>
  <c r="Q246" i="2"/>
  <c r="U246" i="2" s="1"/>
  <c r="Q84" i="2"/>
  <c r="U84" i="2" s="1"/>
  <c r="P309" i="2"/>
  <c r="T309" i="2" s="1"/>
  <c r="Q15" i="1"/>
  <c r="U15" i="1" s="1"/>
  <c r="Q196" i="2"/>
  <c r="U196" i="2" s="1"/>
  <c r="Q188" i="2"/>
  <c r="U188" i="2" s="1"/>
  <c r="Q216" i="2"/>
  <c r="U216" i="2" s="1"/>
  <c r="Q143" i="2"/>
  <c r="U143" i="2" s="1"/>
  <c r="Q54" i="2"/>
  <c r="U54" i="2" s="1"/>
  <c r="Q300" i="2"/>
  <c r="U300" i="2" s="1"/>
  <c r="Q268" i="2"/>
  <c r="U268" i="2" s="1"/>
  <c r="Q236" i="2"/>
  <c r="U236" i="2" s="1"/>
  <c r="Q113" i="2"/>
  <c r="U113" i="2" s="1"/>
  <c r="Q125" i="2"/>
  <c r="U125" i="2" s="1"/>
  <c r="Q308" i="2"/>
  <c r="U308" i="2" s="1"/>
  <c r="Q276" i="2"/>
  <c r="U276" i="2" s="1"/>
  <c r="Q244" i="2"/>
  <c r="U244" i="2" s="1"/>
  <c r="Q171" i="2"/>
  <c r="U171" i="2" s="1"/>
  <c r="Q159" i="2"/>
  <c r="U159" i="2" s="1"/>
  <c r="Q127" i="2"/>
  <c r="U127" i="2" s="1"/>
  <c r="Q109" i="2"/>
  <c r="U109" i="2" s="1"/>
  <c r="Q88" i="2"/>
  <c r="U88" i="2" s="1"/>
  <c r="Q62" i="2"/>
  <c r="U62" i="2" s="1"/>
  <c r="P313" i="2"/>
  <c r="T313" i="2" s="1"/>
  <c r="Q302" i="2"/>
  <c r="U302" i="2" s="1"/>
  <c r="Q270" i="2"/>
  <c r="U270" i="2" s="1"/>
  <c r="Q238" i="2"/>
  <c r="U238" i="2" s="1"/>
  <c r="Q129" i="2"/>
  <c r="U129" i="2" s="1"/>
  <c r="Q103" i="2"/>
  <c r="U103" i="2" s="1"/>
  <c r="Q45" i="2"/>
  <c r="U45" i="2" s="1"/>
  <c r="Q285" i="2"/>
  <c r="U285" i="2" s="1"/>
  <c r="Q274" i="2"/>
  <c r="U274" i="2" s="1"/>
  <c r="Q46" i="2"/>
  <c r="U46" i="2" s="1"/>
  <c r="Q174" i="2"/>
  <c r="U174" i="2" s="1"/>
  <c r="Q191" i="2"/>
  <c r="U191" i="2" s="1"/>
  <c r="Q48" i="2"/>
  <c r="U48" i="2" s="1"/>
  <c r="K194" i="2"/>
  <c r="Q90" i="2"/>
  <c r="U90" i="2" s="1"/>
  <c r="Q256" i="2"/>
  <c r="U256" i="2" s="1"/>
  <c r="Q100" i="2"/>
  <c r="U100" i="2" s="1"/>
  <c r="Q271" i="2"/>
  <c r="U271" i="2" s="1"/>
  <c r="Q47" i="2"/>
  <c r="U47" i="2" s="1"/>
  <c r="Q140" i="2"/>
  <c r="U140" i="2" s="1"/>
  <c r="Q85" i="2"/>
  <c r="U85" i="2" s="1"/>
  <c r="Q205" i="2"/>
  <c r="U205" i="2" s="1"/>
  <c r="Q229" i="2"/>
  <c r="U229" i="2" s="1"/>
  <c r="Q128" i="2"/>
  <c r="U128" i="2" s="1"/>
  <c r="Q207" i="2"/>
  <c r="U207" i="2" s="1"/>
  <c r="Q134" i="2"/>
  <c r="U134" i="2" s="1"/>
  <c r="Q13" i="1"/>
  <c r="U13" i="1" s="1"/>
  <c r="Q107" i="2"/>
  <c r="U107" i="2" s="1"/>
  <c r="Q8" i="1"/>
  <c r="U8" i="1" s="1"/>
  <c r="Q20" i="2"/>
  <c r="U20" i="2" s="1"/>
  <c r="Q24" i="2"/>
  <c r="U24" i="2" s="1"/>
  <c r="Q10" i="2"/>
  <c r="U10" i="2" s="1"/>
  <c r="Q18" i="2"/>
  <c r="U18" i="2" s="1"/>
  <c r="Q21" i="2"/>
  <c r="U21" i="2" s="1"/>
  <c r="Q30" i="2"/>
  <c r="U30" i="2" s="1"/>
  <c r="Q11" i="2"/>
  <c r="U11" i="2" s="1"/>
  <c r="Q16" i="2"/>
  <c r="U16" i="2" s="1"/>
  <c r="Q29" i="2"/>
  <c r="U29" i="2" s="1"/>
  <c r="Q34" i="2"/>
  <c r="U34" i="2" s="1"/>
  <c r="Q22" i="2"/>
  <c r="U22" i="2" s="1"/>
  <c r="Q14" i="2"/>
  <c r="U14" i="2" s="1"/>
  <c r="Q13" i="2"/>
  <c r="U13" i="2" s="1"/>
  <c r="Q31" i="2"/>
  <c r="U31" i="2" s="1"/>
  <c r="Q19" i="2"/>
  <c r="U19" i="2" s="1"/>
  <c r="Q25" i="2"/>
  <c r="U25" i="2" s="1"/>
  <c r="Q26" i="2"/>
  <c r="U26" i="2" s="1"/>
  <c r="Q17" i="2"/>
  <c r="U17" i="2" s="1"/>
  <c r="Q37" i="2"/>
  <c r="U37" i="2" s="1"/>
  <c r="Q9" i="2"/>
  <c r="U9" i="2" s="1"/>
  <c r="Q7" i="2"/>
  <c r="U7" i="2" s="1"/>
  <c r="Q32" i="2"/>
  <c r="U32" i="2" s="1"/>
  <c r="Q35" i="2"/>
  <c r="U35" i="2" s="1"/>
  <c r="Q8" i="2"/>
  <c r="U8" i="2" s="1"/>
  <c r="Q28" i="2"/>
  <c r="U28" i="2" s="1"/>
  <c r="Q36" i="2"/>
  <c r="U36" i="2" s="1"/>
  <c r="P191" i="2"/>
  <c r="T191" i="2" s="1"/>
  <c r="P110" i="2"/>
  <c r="T110" i="2" s="1"/>
  <c r="K199" i="2"/>
  <c r="W199" i="2" s="1"/>
  <c r="N190" i="2"/>
  <c r="S190" i="2" s="1"/>
  <c r="L146" i="2"/>
  <c r="M190" i="2"/>
  <c r="R190" i="2" s="1"/>
  <c r="V190" i="2" s="1"/>
  <c r="K190" i="2"/>
  <c r="W190" i="2" s="1"/>
  <c r="M155" i="2"/>
  <c r="R155" i="2" s="1"/>
  <c r="V155" i="2" s="1"/>
  <c r="K38" i="2"/>
  <c r="W38" i="2" s="1"/>
  <c r="P257" i="2"/>
  <c r="T257" i="2" s="1"/>
  <c r="P225" i="2"/>
  <c r="T225" i="2" s="1"/>
  <c r="L206" i="2"/>
  <c r="M206" i="2"/>
  <c r="R206" i="2" s="1"/>
  <c r="V206" i="2" s="1"/>
  <c r="K206" i="2"/>
  <c r="N206" i="2"/>
  <c r="S206" i="2" s="1"/>
  <c r="N106" i="2"/>
  <c r="S106" i="2" s="1"/>
  <c r="M106" i="2"/>
  <c r="R106" i="2" s="1"/>
  <c r="V106" i="2" s="1"/>
  <c r="K106" i="2"/>
  <c r="L106" i="2"/>
  <c r="W106" i="2" s="1"/>
  <c r="N213" i="2"/>
  <c r="S213" i="2" s="1"/>
  <c r="K213" i="2"/>
  <c r="M213" i="2"/>
  <c r="R213" i="2" s="1"/>
  <c r="V213" i="2" s="1"/>
  <c r="L213" i="2"/>
  <c r="L78" i="2"/>
  <c r="K78" i="2"/>
  <c r="N78" i="2"/>
  <c r="S78" i="2" s="1"/>
  <c r="M78" i="2"/>
  <c r="R78" i="2" s="1"/>
  <c r="V78" i="2" s="1"/>
  <c r="N242" i="2"/>
  <c r="S242" i="2" s="1"/>
  <c r="K242" i="2"/>
  <c r="M242" i="2"/>
  <c r="R242" i="2" s="1"/>
  <c r="V242" i="2" s="1"/>
  <c r="L242" i="2"/>
  <c r="K218" i="2"/>
  <c r="M218" i="2"/>
  <c r="R218" i="2" s="1"/>
  <c r="V218" i="2" s="1"/>
  <c r="L218" i="2"/>
  <c r="N218" i="2"/>
  <c r="S218" i="2" s="1"/>
  <c r="N298" i="2"/>
  <c r="S298" i="2" s="1"/>
  <c r="L298" i="2"/>
  <c r="M298" i="2"/>
  <c r="R298" i="2" s="1"/>
  <c r="V298" i="2" s="1"/>
  <c r="K298" i="2"/>
  <c r="K204" i="2"/>
  <c r="M204" i="2"/>
  <c r="R204" i="2" s="1"/>
  <c r="V204" i="2" s="1"/>
  <c r="L204" i="2"/>
  <c r="N204" i="2"/>
  <c r="S204" i="2" s="1"/>
  <c r="L194" i="2"/>
  <c r="N131" i="2"/>
  <c r="S131" i="2" s="1"/>
  <c r="K314" i="2"/>
  <c r="N155" i="2"/>
  <c r="S155" i="2" s="1"/>
  <c r="K250" i="2"/>
  <c r="M194" i="2"/>
  <c r="R194" i="2" s="1"/>
  <c r="V194" i="2" s="1"/>
  <c r="L150" i="2"/>
  <c r="M38" i="2"/>
  <c r="R38" i="2" s="1"/>
  <c r="V38" i="2" s="1"/>
  <c r="K67" i="2"/>
  <c r="L290" i="2"/>
  <c r="K131" i="2"/>
  <c r="M290" i="2"/>
  <c r="R290" i="2" s="1"/>
  <c r="V290" i="2" s="1"/>
  <c r="N314" i="2"/>
  <c r="S314" i="2" s="1"/>
  <c r="K155" i="2"/>
  <c r="W155" i="2" s="1"/>
  <c r="N250" i="2"/>
  <c r="S250" i="2" s="1"/>
  <c r="N290" i="2"/>
  <c r="S290" i="2" s="1"/>
  <c r="M150" i="2"/>
  <c r="R150" i="2" s="1"/>
  <c r="V150" i="2" s="1"/>
  <c r="N38" i="2"/>
  <c r="S38" i="2" s="1"/>
  <c r="P14" i="1"/>
  <c r="T14" i="1" s="1"/>
  <c r="L67" i="2"/>
  <c r="P319" i="2"/>
  <c r="T319" i="2" s="1"/>
  <c r="P83" i="2"/>
  <c r="T83" i="2" s="1"/>
  <c r="P287" i="2"/>
  <c r="T287" i="2" s="1"/>
  <c r="P263" i="2"/>
  <c r="T263" i="2" s="1"/>
  <c r="P265" i="2"/>
  <c r="T265" i="2" s="1"/>
  <c r="P280" i="2"/>
  <c r="T280" i="2" s="1"/>
  <c r="P134" i="2"/>
  <c r="T134" i="2" s="1"/>
  <c r="P47" i="2"/>
  <c r="T47" i="2" s="1"/>
  <c r="P63" i="2"/>
  <c r="T63" i="2" s="1"/>
  <c r="P51" i="2"/>
  <c r="T51" i="2" s="1"/>
  <c r="P24" i="2"/>
  <c r="T24" i="2" s="1"/>
  <c r="P7" i="2"/>
  <c r="T7" i="2" s="1"/>
  <c r="P217" i="2"/>
  <c r="T217" i="2" s="1"/>
  <c r="M89" i="2"/>
  <c r="R89" i="2" s="1"/>
  <c r="V89" i="2" s="1"/>
  <c r="K89" i="2"/>
  <c r="N89" i="2"/>
  <c r="S89" i="2" s="1"/>
  <c r="L89" i="2"/>
  <c r="P144" i="2"/>
  <c r="T144" i="2" s="1"/>
  <c r="P229" i="2"/>
  <c r="T229" i="2" s="1"/>
  <c r="P248" i="2"/>
  <c r="T248" i="2" s="1"/>
  <c r="P126" i="2"/>
  <c r="T126" i="2" s="1"/>
  <c r="P99" i="2"/>
  <c r="T99" i="2" s="1"/>
  <c r="P115" i="2"/>
  <c r="T115" i="2" s="1"/>
  <c r="P264" i="2"/>
  <c r="T264" i="2" s="1"/>
  <c r="M185" i="2"/>
  <c r="R185" i="2" s="1"/>
  <c r="V185" i="2" s="1"/>
  <c r="L185" i="2"/>
  <c r="K185" i="2"/>
  <c r="N185" i="2"/>
  <c r="S185" i="2" s="1"/>
  <c r="K215" i="2"/>
  <c r="L215" i="2"/>
  <c r="W215" i="2" s="1"/>
  <c r="N215" i="2"/>
  <c r="S215" i="2" s="1"/>
  <c r="M215" i="2"/>
  <c r="R215" i="2" s="1"/>
  <c r="V215" i="2" s="1"/>
  <c r="M183" i="2"/>
  <c r="R183" i="2" s="1"/>
  <c r="V183" i="2" s="1"/>
  <c r="L183" i="2"/>
  <c r="K183" i="2"/>
  <c r="N183" i="2"/>
  <c r="S183" i="2" s="1"/>
  <c r="K108" i="2"/>
  <c r="N108" i="2"/>
  <c r="S108" i="2" s="1"/>
  <c r="L108" i="2"/>
  <c r="M108" i="2"/>
  <c r="R108" i="2" s="1"/>
  <c r="V108" i="2" s="1"/>
  <c r="M64" i="2"/>
  <c r="R64" i="2" s="1"/>
  <c r="V64" i="2" s="1"/>
  <c r="L64" i="2"/>
  <c r="K64" i="2"/>
  <c r="N64" i="2"/>
  <c r="S64" i="2" s="1"/>
  <c r="N57" i="2"/>
  <c r="S57" i="2" s="1"/>
  <c r="M57" i="2"/>
  <c r="R57" i="2" s="1"/>
  <c r="V57" i="2" s="1"/>
  <c r="L57" i="2"/>
  <c r="K57" i="2"/>
  <c r="P149" i="2"/>
  <c r="T149" i="2" s="1"/>
  <c r="P163" i="2"/>
  <c r="T163" i="2" s="1"/>
  <c r="P54" i="2"/>
  <c r="T54" i="2" s="1"/>
  <c r="P292" i="2"/>
  <c r="T292" i="2" s="1"/>
  <c r="P260" i="2"/>
  <c r="T260" i="2" s="1"/>
  <c r="P228" i="2"/>
  <c r="T228" i="2" s="1"/>
  <c r="P196" i="2"/>
  <c r="T196" i="2" s="1"/>
  <c r="P188" i="2"/>
  <c r="T188" i="2" s="1"/>
  <c r="P117" i="2"/>
  <c r="T117" i="2" s="1"/>
  <c r="P143" i="2"/>
  <c r="T143" i="2" s="1"/>
  <c r="P300" i="2"/>
  <c r="T300" i="2" s="1"/>
  <c r="P268" i="2"/>
  <c r="T268" i="2" s="1"/>
  <c r="P236" i="2"/>
  <c r="T236" i="2" s="1"/>
  <c r="P200" i="2"/>
  <c r="T200" i="2" s="1"/>
  <c r="P208" i="2"/>
  <c r="T208" i="2" s="1"/>
  <c r="P135" i="2"/>
  <c r="T135" i="2" s="1"/>
  <c r="P50" i="2"/>
  <c r="T50" i="2" s="1"/>
  <c r="P308" i="2"/>
  <c r="T308" i="2" s="1"/>
  <c r="P276" i="2"/>
  <c r="T276" i="2" s="1"/>
  <c r="P244" i="2"/>
  <c r="T244" i="2" s="1"/>
  <c r="P171" i="2"/>
  <c r="T171" i="2" s="1"/>
  <c r="P105" i="2"/>
  <c r="T105" i="2" s="1"/>
  <c r="P159" i="2"/>
  <c r="T159" i="2" s="1"/>
  <c r="P127" i="2"/>
  <c r="T127" i="2" s="1"/>
  <c r="P95" i="2"/>
  <c r="T95" i="2" s="1"/>
  <c r="P302" i="2"/>
  <c r="T302" i="2" s="1"/>
  <c r="P270" i="2"/>
  <c r="T270" i="2" s="1"/>
  <c r="P238" i="2"/>
  <c r="T238" i="2" s="1"/>
  <c r="P58" i="2"/>
  <c r="T58" i="2" s="1"/>
  <c r="P294" i="2"/>
  <c r="T294" i="2" s="1"/>
  <c r="P262" i="2"/>
  <c r="T262" i="2" s="1"/>
  <c r="P230" i="2"/>
  <c r="T230" i="2" s="1"/>
  <c r="P216" i="2"/>
  <c r="T216" i="2" s="1"/>
  <c r="P82" i="2"/>
  <c r="T82" i="2" s="1"/>
  <c r="P318" i="2"/>
  <c r="T318" i="2" s="1"/>
  <c r="P286" i="2"/>
  <c r="T286" i="2" s="1"/>
  <c r="P254" i="2"/>
  <c r="T254" i="2" s="1"/>
  <c r="P222" i="2"/>
  <c r="T222" i="2" s="1"/>
  <c r="P145" i="2"/>
  <c r="T145" i="2" s="1"/>
  <c r="P113" i="2"/>
  <c r="T113" i="2" s="1"/>
  <c r="P125" i="2"/>
  <c r="T125" i="2" s="1"/>
  <c r="P96" i="2"/>
  <c r="T96" i="2" s="1"/>
  <c r="P153" i="2"/>
  <c r="T153" i="2" s="1"/>
  <c r="P109" i="2"/>
  <c r="T109" i="2" s="1"/>
  <c r="P210" i="2"/>
  <c r="T210" i="2" s="1"/>
  <c r="P178" i="2"/>
  <c r="T178" i="2" s="1"/>
  <c r="P74" i="2"/>
  <c r="T74" i="2" s="1"/>
  <c r="P97" i="2"/>
  <c r="T97" i="2" s="1"/>
  <c r="P162" i="2"/>
  <c r="T162" i="2" s="1"/>
  <c r="P151" i="2"/>
  <c r="T151" i="2" s="1"/>
  <c r="P310" i="2"/>
  <c r="T310" i="2" s="1"/>
  <c r="P278" i="2"/>
  <c r="T278" i="2" s="1"/>
  <c r="P246" i="2"/>
  <c r="T246" i="2" s="1"/>
  <c r="P84" i="2"/>
  <c r="T84" i="2" s="1"/>
  <c r="P184" i="2"/>
  <c r="T184" i="2" s="1"/>
  <c r="P192" i="2"/>
  <c r="T192" i="2" s="1"/>
  <c r="P62" i="2"/>
  <c r="T62" i="2" s="1"/>
  <c r="P316" i="2"/>
  <c r="T316" i="2" s="1"/>
  <c r="P284" i="2"/>
  <c r="T284" i="2" s="1"/>
  <c r="P252" i="2"/>
  <c r="T252" i="2" s="1"/>
  <c r="P220" i="2"/>
  <c r="T220" i="2" s="1"/>
  <c r="P186" i="2"/>
  <c r="T186" i="2" s="1"/>
  <c r="P66" i="2"/>
  <c r="T66" i="2" s="1"/>
  <c r="P169" i="2"/>
  <c r="T169" i="2" s="1"/>
  <c r="P56" i="2"/>
  <c r="T56" i="2" s="1"/>
  <c r="P161" i="2"/>
  <c r="T161" i="2" s="1"/>
  <c r="P101" i="2"/>
  <c r="T101" i="2" s="1"/>
  <c r="P80" i="2"/>
  <c r="T80" i="2" s="1"/>
  <c r="P40" i="2"/>
  <c r="T40" i="2" s="1"/>
  <c r="P121" i="2"/>
  <c r="T121" i="2" s="1"/>
  <c r="P88" i="2"/>
  <c r="T88" i="2" s="1"/>
  <c r="P42" i="2"/>
  <c r="T42" i="2" s="1"/>
  <c r="P168" i="2"/>
  <c r="T168" i="2" s="1"/>
  <c r="P119" i="2"/>
  <c r="T119" i="2" s="1"/>
  <c r="P10" i="2"/>
  <c r="T10" i="2" s="1"/>
  <c r="P14" i="2"/>
  <c r="T14" i="2" s="1"/>
  <c r="P22" i="2"/>
  <c r="T22" i="2" s="1"/>
  <c r="P26" i="2"/>
  <c r="T26" i="2" s="1"/>
  <c r="P18" i="2"/>
  <c r="T18" i="2" s="1"/>
  <c r="P15" i="1"/>
  <c r="T15" i="1" s="1"/>
  <c r="P10" i="1"/>
  <c r="T10" i="1" s="1"/>
  <c r="O123" i="2" l="1"/>
  <c r="W194" i="2"/>
  <c r="P123" i="2"/>
  <c r="T123" i="2" s="1"/>
  <c r="W242" i="2"/>
  <c r="W213" i="2"/>
  <c r="W108" i="2"/>
  <c r="W206" i="2"/>
  <c r="W150" i="2"/>
  <c r="W89" i="2"/>
  <c r="W78" i="2"/>
  <c r="P199" i="2"/>
  <c r="T199" i="2" s="1"/>
  <c r="W57" i="2"/>
  <c r="W67" i="2"/>
  <c r="W64" i="2"/>
  <c r="W183" i="2"/>
  <c r="W185" i="2"/>
  <c r="O89" i="2"/>
  <c r="W204" i="2"/>
  <c r="W218" i="2"/>
  <c r="W131" i="2"/>
  <c r="W250" i="2"/>
  <c r="O290" i="2"/>
  <c r="W290" i="2"/>
  <c r="W298" i="2"/>
  <c r="O146" i="2"/>
  <c r="W146" i="2"/>
  <c r="O258" i="2"/>
  <c r="W258" i="2"/>
  <c r="W139" i="2"/>
  <c r="W314" i="2"/>
  <c r="W282" i="2"/>
  <c r="W70" i="2"/>
  <c r="W147" i="2"/>
  <c r="Q118" i="2"/>
  <c r="U118" i="2" s="1"/>
  <c r="W118" i="2"/>
  <c r="Q306" i="2"/>
  <c r="U306" i="2" s="1"/>
  <c r="W306" i="2"/>
  <c r="O108" i="2"/>
  <c r="O215" i="2"/>
  <c r="P38" i="2"/>
  <c r="T38" i="2" s="1"/>
  <c r="O38" i="2"/>
  <c r="P139" i="2"/>
  <c r="T139" i="2" s="1"/>
  <c r="O139" i="2"/>
  <c r="P147" i="2"/>
  <c r="T147" i="2" s="1"/>
  <c r="O147" i="2"/>
  <c r="P131" i="2"/>
  <c r="T131" i="2" s="1"/>
  <c r="O131" i="2"/>
  <c r="P70" i="2"/>
  <c r="T70" i="2" s="1"/>
  <c r="O70" i="2"/>
  <c r="O57" i="2"/>
  <c r="P67" i="2"/>
  <c r="T67" i="2" s="1"/>
  <c r="O67" i="2"/>
  <c r="P250" i="2"/>
  <c r="T250" i="2" s="1"/>
  <c r="O250" i="2"/>
  <c r="P204" i="2"/>
  <c r="T204" i="2" s="1"/>
  <c r="O204" i="2"/>
  <c r="P218" i="2"/>
  <c r="T218" i="2" s="1"/>
  <c r="O218" i="2"/>
  <c r="P150" i="2"/>
  <c r="T150" i="2" s="1"/>
  <c r="O150" i="2"/>
  <c r="P282" i="2"/>
  <c r="T282" i="2" s="1"/>
  <c r="O282" i="2"/>
  <c r="P314" i="2"/>
  <c r="T314" i="2" s="1"/>
  <c r="O314" i="2"/>
  <c r="P106" i="2"/>
  <c r="T106" i="2" s="1"/>
  <c r="O106" i="2"/>
  <c r="P206" i="2"/>
  <c r="T206" i="2" s="1"/>
  <c r="O206" i="2"/>
  <c r="P118" i="2"/>
  <c r="T118" i="2" s="1"/>
  <c r="O118" i="2"/>
  <c r="P155" i="2"/>
  <c r="T155" i="2" s="1"/>
  <c r="O155" i="2"/>
  <c r="P242" i="2"/>
  <c r="T242" i="2" s="1"/>
  <c r="O242" i="2"/>
  <c r="P78" i="2"/>
  <c r="T78" i="2" s="1"/>
  <c r="O78" i="2"/>
  <c r="P213" i="2"/>
  <c r="T213" i="2" s="1"/>
  <c r="O213" i="2"/>
  <c r="P194" i="2"/>
  <c r="T194" i="2" s="1"/>
  <c r="O194" i="2"/>
  <c r="O64" i="2"/>
  <c r="O183" i="2"/>
  <c r="O185" i="2"/>
  <c r="O298" i="2"/>
  <c r="P190" i="2"/>
  <c r="T190" i="2" s="1"/>
  <c r="O190" i="2"/>
  <c r="O199" i="2"/>
  <c r="P306" i="2"/>
  <c r="T306" i="2" s="1"/>
  <c r="O306" i="2"/>
  <c r="Q64" i="2"/>
  <c r="U64" i="2" s="1"/>
  <c r="Q183" i="2"/>
  <c r="U183" i="2" s="1"/>
  <c r="Q242" i="2"/>
  <c r="U242" i="2" s="1"/>
  <c r="Q106" i="2"/>
  <c r="U106" i="2" s="1"/>
  <c r="Q108" i="2"/>
  <c r="U108" i="2" s="1"/>
  <c r="Q290" i="2"/>
  <c r="U290" i="2" s="1"/>
  <c r="Q194" i="2"/>
  <c r="U194" i="2" s="1"/>
  <c r="Q78" i="2"/>
  <c r="U78" i="2" s="1"/>
  <c r="Q206" i="2"/>
  <c r="U206" i="2" s="1"/>
  <c r="Q146" i="2"/>
  <c r="U146" i="2" s="1"/>
  <c r="Q258" i="2"/>
  <c r="U258" i="2" s="1"/>
  <c r="Q139" i="2"/>
  <c r="U139" i="2" s="1"/>
  <c r="Q314" i="2"/>
  <c r="U314" i="2" s="1"/>
  <c r="Q131" i="2"/>
  <c r="U131" i="2" s="1"/>
  <c r="Q250" i="2"/>
  <c r="U250" i="2" s="1"/>
  <c r="Q215" i="2"/>
  <c r="U215" i="2" s="1"/>
  <c r="Q213" i="2"/>
  <c r="U213" i="2" s="1"/>
  <c r="Q282" i="2"/>
  <c r="U282" i="2" s="1"/>
  <c r="Q70" i="2"/>
  <c r="U70" i="2" s="1"/>
  <c r="Q147" i="2"/>
  <c r="U147" i="2" s="1"/>
  <c r="Q57" i="2"/>
  <c r="U57" i="2" s="1"/>
  <c r="Q185" i="2"/>
  <c r="U185" i="2" s="1"/>
  <c r="Q67" i="2"/>
  <c r="U67" i="2" s="1"/>
  <c r="Q204" i="2"/>
  <c r="U204" i="2" s="1"/>
  <c r="Q218" i="2"/>
  <c r="U218" i="2" s="1"/>
  <c r="Q89" i="2"/>
  <c r="U89" i="2" s="1"/>
  <c r="Q298" i="2"/>
  <c r="U298" i="2" s="1"/>
  <c r="P298" i="2"/>
  <c r="T298" i="2" s="1"/>
  <c r="Q150" i="2"/>
  <c r="U150" i="2" s="1"/>
  <c r="P89" i="2"/>
  <c r="T89" i="2" s="1"/>
  <c r="P57" i="2"/>
  <c r="T57" i="2" s="1"/>
  <c r="P215" i="2"/>
  <c r="T215" i="2" s="1"/>
  <c r="P64" i="2"/>
  <c r="T64" i="2" s="1"/>
  <c r="P183" i="2"/>
  <c r="T183" i="2" s="1"/>
  <c r="P185" i="2"/>
  <c r="T185" i="2" s="1"/>
  <c r="P108" i="2"/>
  <c r="T108" i="2" s="1"/>
</calcChain>
</file>

<file path=xl/sharedStrings.xml><?xml version="1.0" encoding="utf-8"?>
<sst xmlns="http://schemas.openxmlformats.org/spreadsheetml/2006/main" count="159" uniqueCount="76">
  <si>
    <t>Ca</t>
  </si>
  <si>
    <t>mg/l</t>
  </si>
  <si>
    <t>kg/ha</t>
  </si>
  <si>
    <t>PH &gt; 7</t>
  </si>
  <si>
    <t>PH 6-7</t>
  </si>
  <si>
    <t>PH &lt; 6</t>
  </si>
  <si>
    <t>Muut</t>
  </si>
  <si>
    <t>korj.k</t>
  </si>
  <si>
    <t>pH</t>
  </si>
  <si>
    <t>Mg</t>
  </si>
  <si>
    <t>K</t>
  </si>
  <si>
    <t>Na</t>
  </si>
  <si>
    <t>ekvivalenssi</t>
  </si>
  <si>
    <t>tavoitetaso</t>
  </si>
  <si>
    <t>Ca:Mg</t>
  </si>
  <si>
    <t>2-5</t>
  </si>
  <si>
    <t>6-12</t>
  </si>
  <si>
    <t>10-20</t>
  </si>
  <si>
    <t>0,5-3</t>
  </si>
  <si>
    <t>cmol/l</t>
  </si>
  <si>
    <t>Mattila T.J. ja Rajala J. 2018. Kationinvaihtokapasiteetin määritys ja käyttö viljavuusanalyysin tulkinnassa. Helsingin yliopisto Ruralia-instituutti. Raportteja 179.</t>
  </si>
  <si>
    <t xml:space="preserve">https://creativecommons.org/licenses/by-sa/4.0/  </t>
  </si>
  <si>
    <t>60-75</t>
  </si>
  <si>
    <t xml:space="preserve">                                     &gt; Työkalut</t>
  </si>
  <si>
    <t>Katjonbyteskapacitet -verktyg</t>
  </si>
  <si>
    <t>Gård</t>
  </si>
  <si>
    <t>Datum</t>
  </si>
  <si>
    <t>Analysresultat</t>
  </si>
  <si>
    <t>Jordart</t>
  </si>
  <si>
    <t>Mullhalt</t>
  </si>
  <si>
    <t>CEC</t>
  </si>
  <si>
    <t>Börja med att läsa bruksanvisningen på första sidan</t>
  </si>
  <si>
    <t>% av CEC</t>
  </si>
  <si>
    <t>Skillnad från eftersträvad nivå</t>
  </si>
  <si>
    <t>Kalsit</t>
  </si>
  <si>
    <t>Dolomit</t>
  </si>
  <si>
    <t>Biotit</t>
  </si>
  <si>
    <t>Gips</t>
  </si>
  <si>
    <t>Sammandrag</t>
  </si>
  <si>
    <t>Målsättning</t>
  </si>
  <si>
    <t>OBS</t>
  </si>
  <si>
    <t>Tolkare</t>
  </si>
  <si>
    <t>Prov</t>
  </si>
  <si>
    <t xml:space="preserve">Bruksanvisning: </t>
  </si>
  <si>
    <t>1. Överför resultaten från markkarteringsproven till kolumnerna A-H</t>
  </si>
  <si>
    <t xml:space="preserve">2. Kontrollera resultaten: </t>
  </si>
  <si>
    <t xml:space="preserve">3. Skapa en kalkningsrekommendation </t>
  </si>
  <si>
    <t xml:space="preserve">Info: </t>
  </si>
  <si>
    <t>Verktyget utvecklades av Tuomas J. Mattila som ett hjälpmedel vid jordbruksrådgivning</t>
  </si>
  <si>
    <t>Verktyget utvecklades vidare i OSMO-projektet (Helsingfors Universitet, Ruralia Institutet)</t>
  </si>
  <si>
    <t xml:space="preserve">Verktyget har Creative Commons 4.0 licens. Modifiera och använda fritt, men patentera inte eller begränsa andras användning. </t>
  </si>
  <si>
    <t>Skribenter: Tuomas J. Mattila och Jukka Rajala</t>
  </si>
  <si>
    <r>
      <rPr>
        <b/>
        <sz val="10"/>
        <rFont val="Arial"/>
        <family val="2"/>
      </rPr>
      <t xml:space="preserve">Tilläggsinformation: </t>
    </r>
    <r>
      <rPr>
        <sz val="10"/>
        <rFont val="Arial"/>
        <family val="2"/>
      </rPr>
      <t>Om</t>
    </r>
    <r>
      <rPr>
        <b/>
        <sz val="10"/>
        <rFont val="Arial"/>
        <family val="2"/>
      </rPr>
      <t xml:space="preserve"> </t>
    </r>
    <r>
      <rPr>
        <sz val="10"/>
        <rFont val="Arial"/>
        <family val="2"/>
      </rPr>
      <t>katjonsbyteskapacitet och exempel hur man använder verktyget hittar man i följande rapporter:</t>
    </r>
  </si>
  <si>
    <t>Linkar:</t>
  </si>
  <si>
    <t xml:space="preserve">Kalkylens mening är att med hjälp av resultaten från markkarteringsproven få ett kalkylmässigt resultat på katjonbyteskapasiteten, identifiera möjliga problem och ge en kalkningsrekommendation.     </t>
  </si>
  <si>
    <t>Kalkningsrekommendation</t>
  </si>
  <si>
    <t>Kolumn X: Verktygets viktigaste kolumn, anteckna här dina tankar och slutsatser.</t>
  </si>
  <si>
    <t xml:space="preserve">I problemfält -fliken finns det rum för en sammanfattning och kalkningsrekommendation. </t>
  </si>
  <si>
    <t>https://maan-kasvukunto.fi &gt; Tutkimusraportit</t>
  </si>
  <si>
    <t>Kolumnerna P-S: Visar skillnader i näringsämnena från eftersträvad nivå. Man kan ändra rekommendationerna i kolumnerna AE-AH. I mojordar kunde t.ex. Ca 60 %, Mg 20 %, K 5 % vara bättre och i lerjordar Ca 75 %, Mg 10 %, K 2 %.</t>
  </si>
  <si>
    <t>10-20 % i lerjordar, 12-30% isandiga jordar, 20-40% i organiska jordar</t>
  </si>
  <si>
    <t xml:space="preserve">tuomas.j.mattila@gmail.com </t>
  </si>
  <si>
    <t>10-20 %</t>
  </si>
  <si>
    <t>60-75 %</t>
  </si>
  <si>
    <t>Kalkningsrekommendation t/ha</t>
  </si>
  <si>
    <t>Övrigt</t>
  </si>
  <si>
    <t>Kolumn J: Ifall CEC är under 10 cmol/l, är CEC lågt. Om pH värdet också är lågt kan man med kalkning höja CEC, i annat fall behöver man öka mängden organiskt material eller lerhalten i jorden.</t>
  </si>
  <si>
    <t>Kolumn J: Man kan bedöma provets jordart och mullhalt med grafen bredvid bruksanvisningen. T.ex. om CEC är 14 kan jordarten vara antingen mullhaltig mj/mo/LL eller mullfattig MoL/MjL/ML. Om jordarten är mr MjL borde CEC vara mellan 21-31 cmol/l.</t>
  </si>
  <si>
    <t xml:space="preserve">Katjonbyteskapasitet CEC (Cation Exchange Capacity) </t>
  </si>
  <si>
    <t>Kolumnerna K-N: Stora skillnader från det optimala värdet markeras med rött. För låg Ca (värde) försämrar jordens struktur och växtens förmåga att uppta Ca. För högt andel Ca hindrar växtens förmåga att uppta andra näringsämnen, och kan leda till att jorden kan bli alltför finkornig. Lågt Mg ser man som magnesiumbrist i växten medan för hög Mg försämrar framför allt lerjordars struktur. Lågt K märks som kaliumbrist i växten och för hög K hindrar växtens förmåga att uppta andra näringsämnen. Högt Na hindrar växtens förmåga att uppta andra näringsämnen och försämrar jordens struktur (sällsynt situation i Finland).</t>
  </si>
  <si>
    <t>Kolumn W: Tillförsel av gips rekommenderas enbart till åkrar där Mg &gt; 20 % och Ca + Mg &gt; 80 %. Om Ca &lt; 60 % rekommenderas kalcitkalk, för det minskar också mängden av Mg.</t>
  </si>
  <si>
    <t>Kolumnerna T-W: Verktyget skapar fyra rekommendationer. Kalcit (kalsiumkarbonat) för att öka Ca, dolomit för att öka Mg, biotit  (K-rikt stenmjöl) för att öka K och gips för att sänka Mg-nivån. Man kan byta jordförbättringsmedel och deras växtnäringsvärden i övre delen av kolumnen. Dolomit till Mg-rika kalk, och biotit till aska....</t>
  </si>
  <si>
    <t>Kolumnerna T-W: Kalk och andra jordförbättringsmedel anges som t/ha förutsatt att växtnäringsämnena är till 100 % användbara. Mängderna av jordförbättringsmedel är måttliga och de kan ökas med 50 % så att det går lättare att sprida. Rekommendationerna ska inte räknas ihop utan man ska utvärdera vilken behandling passar bäst. T.ex. dolomit innehåller också Ca medan biotit innehåller både Ca och Mg.</t>
  </si>
  <si>
    <t>Du kan överföra resultaten genom att kopiera en kolumn i gången från excel-filen i Resultatmagasinet.</t>
  </si>
  <si>
    <t>4. Fundera, hur ska du utnyttja resultaten</t>
  </si>
  <si>
    <t>10-20 % i lerjordar, 12-30% i sandiga jordar, 20-40% i organiska jordar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</si>
</sst>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numFmt numFmtId="165" formatCode="0.0"/>
    <numFmt numFmtId="166" formatCode="0%"/>
    <numFmt numFmtId="167" formatCode="dd/mm/yy"/>
    <numFmt numFmtId="168" formatCode="0.0%"/>
  </numFmts>
  <fonts count="23">
    <font>
      <sz val="10"/>
      <name val="Arial"/>
      <family val="2"/>
    </font>
    <font>
      <sz val="10"/>
      <name val="Arial"/>
      <family val="2"/>
    </font>
    <font>
      <sz val="10"/>
      <name val="Lohit Hindi"/>
      <family val="2"/>
    </font>
    <font>
      <sz val="10"/>
      <color indexed="17"/>
      <name val="Lohit Hindi"/>
      <family val="2"/>
    </font>
    <font>
      <sz val="10"/>
      <color indexed="10"/>
      <name val="Lohit Hindi"/>
      <family val="2"/>
    </font>
    <font>
      <b/>
      <sz val="13"/>
      <name val="Arial"/>
      <family val="2"/>
    </font>
    <font>
      <sz val="10"/>
      <color indexed="26"/>
      <name val="Arial"/>
      <family val="2"/>
    </font>
    <font>
      <b/>
      <sz val="10"/>
      <name val="Arial"/>
      <family val="2"/>
    </font>
    <font>
      <sz val="11"/>
      <color indexed="26"/>
      <name val="Calibri"/>
      <family val="2"/>
      <charset val="1"/>
    </font>
    <font>
      <b/>
      <sz val="10"/>
      <color indexed="8"/>
      <name val="Calibri"/>
      <family val="2"/>
      <charset val="1"/>
    </font>
    <font>
      <sz val="8"/>
      <name val="Arial"/>
      <family val="2"/>
    </font>
    <font>
      <b/>
      <sz val="12"/>
      <name val="Arial"/>
      <family val="2"/>
    </font>
    <font>
      <b/>
      <u/>
      <sz val="10"/>
      <name val="Arial"/>
      <family val="2"/>
    </font>
    <font>
      <b/>
      <sz val="14"/>
      <name val="Arial"/>
      <family val="2"/>
    </font>
    <font>
      <b/>
      <sz val="8"/>
      <name val="Arial"/>
      <family val="2"/>
    </font>
    <font>
      <b/>
      <sz val="16"/>
      <name val="Arial"/>
      <family val="2"/>
    </font>
    <font>
      <u/>
      <sz val="10"/>
      <color theme="10"/>
      <name val="Arial"/>
      <family val="2"/>
    </font>
    <font>
      <b/>
      <sz val="11"/>
      <name val="Arial"/>
      <family val="2"/>
    </font>
    <font>
      <sz val="11"/>
      <name val="Arial"/>
      <family val="2"/>
    </font>
    <font>
      <b/>
      <u/>
      <sz val="11"/>
      <color theme="1"/>
      <name val="Calibri"/>
      <family val="2"/>
      <scheme val="minor"/>
    </font>
    <font>
      <sz val="10"/>
      <color rgb="FFFF0000"/>
      <name val="Arial"/>
      <family val="2"/>
    </font>
    <font>
      <b/>
      <sz val="9"/>
      <name val="Arial"/>
      <family val="2"/>
    </font>
    <font>
      <sz val="9"/>
      <name val="Arial"/>
      <family val="2"/>
    </font>
  </fonts>
  <fills count="9">
    <fill>
      <patternFill patternType="none"/>
    </fill>
    <fill>
      <patternFill patternType="gray125"/>
    </fill>
    <fill>
      <patternFill patternType="solid">
        <fgColor indexed="60"/>
        <bgColor indexed="25"/>
      </patternFill>
    </fill>
    <fill>
      <patternFill patternType="solid">
        <fgColor indexed="13"/>
        <bgColor indexed="34"/>
      </patternFill>
    </fill>
    <fill>
      <patternFill patternType="solid">
        <fgColor indexed="44"/>
        <bgColor indexed="24"/>
      </patternFill>
    </fill>
    <fill>
      <patternFill patternType="solid">
        <fgColor indexed="9"/>
        <bgColor indexed="26"/>
      </patternFill>
    </fill>
    <fill>
      <patternFill patternType="solid">
        <fgColor theme="6" tint="0.59999389629810485"/>
        <bgColor indexed="64"/>
      </patternFill>
    </fill>
    <fill>
      <patternFill patternType="solid">
        <fgColor theme="6" tint="0.59999389629810485"/>
        <bgColor indexed="26"/>
      </patternFill>
    </fill>
    <fill>
      <patternFill patternType="solid">
        <fgColor theme="6" tint="0.39997558519241921"/>
        <bgColor indexed="64"/>
      </patternFill>
    </fill>
  </fills>
  <borders count="6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medium">
        <color indexed="64"/>
      </right>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8">
    <xf numFmtId="0" fontId="0" fillId="0" borderId="0"/>
    <xf numFmtId="0" fontId="2" fillId="2" borderId="0" applyNumberFormat="0" applyBorder="0" applyAlignment="0" applyProtection="0"/>
    <xf numFmtId="0" fontId="2" fillId="3" borderId="0" applyNumberFormat="0" applyBorder="0" applyAlignment="0" applyProtection="0"/>
    <xf numFmtId="0" fontId="3" fillId="0" borderId="0" applyNumberFormat="0" applyFill="0" applyBorder="0" applyAlignment="0" applyProtection="0"/>
    <xf numFmtId="9" fontId="1" fillId="0" borderId="0" applyFill="0" applyBorder="0" applyAlignment="0" applyProtection="0"/>
    <xf numFmtId="0" fontId="4" fillId="0" borderId="0" applyNumberFormat="0" applyFill="0" applyBorder="0" applyAlignment="0" applyProtection="0"/>
    <xf numFmtId="0" fontId="2" fillId="4" borderId="0" applyNumberFormat="0" applyBorder="0" applyAlignment="0" applyProtection="0"/>
    <xf numFmtId="0" fontId="16" fillId="0" borderId="0" applyNumberFormat="0" applyFill="0" applyBorder="0" applyAlignment="0" applyProtection="0"/>
  </cellStyleXfs>
  <cellXfs count="163">
    <xf numFmtId="0" fontId="0" fillId="0" borderId="0" xfId="0"/>
    <xf numFmtId="164" fontId="0" fillId="0" borderId="0" xfId="0" applyNumberFormat="1"/>
    <xf numFmtId="0" fontId="5" fillId="0" borderId="0" xfId="0" applyFont="1"/>
    <xf numFmtId="0" fontId="6" fillId="0" borderId="0" xfId="0" applyFont="1"/>
    <xf numFmtId="0" fontId="7" fillId="0" borderId="0" xfId="0" applyFont="1"/>
    <xf numFmtId="0" fontId="8" fillId="5" borderId="0" xfId="0" applyFont="1" applyFill="1"/>
    <xf numFmtId="1" fontId="0" fillId="0" borderId="1" xfId="0" applyNumberFormat="1" applyFont="1" applyBorder="1"/>
    <xf numFmtId="166" fontId="0" fillId="0" borderId="0" xfId="0" applyNumberFormat="1" applyFont="1" applyBorder="1"/>
    <xf numFmtId="0" fontId="6" fillId="5" borderId="0" xfId="0" applyFont="1" applyFill="1"/>
    <xf numFmtId="0" fontId="0" fillId="5" borderId="0" xfId="0" applyFill="1"/>
    <xf numFmtId="167" fontId="0" fillId="0" borderId="0" xfId="0" applyNumberFormat="1"/>
    <xf numFmtId="49" fontId="0" fillId="0" borderId="0" xfId="0" applyNumberFormat="1" applyFont="1" applyBorder="1" applyAlignment="1">
      <alignment vertical="top" wrapText="1"/>
    </xf>
    <xf numFmtId="9" fontId="0" fillId="0" borderId="0" xfId="0" applyNumberFormat="1"/>
    <xf numFmtId="9" fontId="1" fillId="0" borderId="1" xfId="4" applyBorder="1"/>
    <xf numFmtId="9" fontId="1" fillId="0" borderId="4" xfId="4" applyBorder="1"/>
    <xf numFmtId="1" fontId="0" fillId="0" borderId="4" xfId="0" applyNumberFormat="1" applyFont="1" applyBorder="1"/>
    <xf numFmtId="9" fontId="1" fillId="0" borderId="13" xfId="4" applyBorder="1"/>
    <xf numFmtId="9" fontId="1" fillId="0" borderId="14" xfId="4" applyBorder="1"/>
    <xf numFmtId="9" fontId="1" fillId="0" borderId="15" xfId="4" applyBorder="1"/>
    <xf numFmtId="1" fontId="0" fillId="0" borderId="10" xfId="0" applyNumberFormat="1" applyFont="1" applyBorder="1"/>
    <xf numFmtId="9" fontId="1" fillId="0" borderId="16" xfId="4" applyBorder="1"/>
    <xf numFmtId="1" fontId="0" fillId="0" borderId="11" xfId="0" applyNumberFormat="1" applyFont="1" applyBorder="1"/>
    <xf numFmtId="9" fontId="1" fillId="0" borderId="12" xfId="4" applyBorder="1"/>
    <xf numFmtId="9" fontId="1" fillId="0" borderId="17" xfId="4" applyBorder="1"/>
    <xf numFmtId="9" fontId="1" fillId="0" borderId="18" xfId="4" applyBorder="1"/>
    <xf numFmtId="9" fontId="1" fillId="0" borderId="19" xfId="4" applyBorder="1"/>
    <xf numFmtId="9" fontId="1" fillId="0" borderId="5" xfId="4" applyBorder="1"/>
    <xf numFmtId="9" fontId="1" fillId="0" borderId="20" xfId="4" applyBorder="1"/>
    <xf numFmtId="0" fontId="5" fillId="0" borderId="27" xfId="0" applyFont="1" applyBorder="1"/>
    <xf numFmtId="0" fontId="5" fillId="0" borderId="28" xfId="0" applyFont="1" applyBorder="1"/>
    <xf numFmtId="0" fontId="5" fillId="0" borderId="29" xfId="0" applyFont="1" applyBorder="1"/>
    <xf numFmtId="0" fontId="5" fillId="0" borderId="30" xfId="0" applyFont="1" applyBorder="1"/>
    <xf numFmtId="0" fontId="5" fillId="0" borderId="0" xfId="0" applyFont="1" applyBorder="1"/>
    <xf numFmtId="0" fontId="5" fillId="0" borderId="31" xfId="0" applyFont="1" applyBorder="1"/>
    <xf numFmtId="0" fontId="5" fillId="0" borderId="32" xfId="0" applyFont="1" applyBorder="1"/>
    <xf numFmtId="0" fontId="5" fillId="0" borderId="33" xfId="0" applyFont="1" applyBorder="1"/>
    <xf numFmtId="0" fontId="7" fillId="0" borderId="29" xfId="0" applyFont="1" applyBorder="1"/>
    <xf numFmtId="1" fontId="0" fillId="0" borderId="12" xfId="0" applyNumberFormat="1" applyFont="1" applyBorder="1"/>
    <xf numFmtId="1" fontId="0" fillId="0" borderId="17" xfId="0" applyNumberFormat="1" applyFont="1" applyBorder="1"/>
    <xf numFmtId="0" fontId="11" fillId="0" borderId="27" xfId="0" applyFont="1" applyBorder="1"/>
    <xf numFmtId="0" fontId="11" fillId="0" borderId="28" xfId="0" applyFont="1" applyBorder="1"/>
    <xf numFmtId="0" fontId="7" fillId="0" borderId="27" xfId="0" applyFont="1" applyBorder="1"/>
    <xf numFmtId="165" fontId="0" fillId="0" borderId="8" xfId="0" applyNumberFormat="1" applyBorder="1"/>
    <xf numFmtId="0" fontId="12" fillId="0" borderId="0" xfId="0" applyFont="1"/>
    <xf numFmtId="0" fontId="0" fillId="0" borderId="0" xfId="0"/>
    <xf numFmtId="0" fontId="13" fillId="6" borderId="0" xfId="0" applyFont="1" applyFill="1"/>
    <xf numFmtId="0" fontId="0" fillId="6" borderId="0" xfId="0" applyFill="1"/>
    <xf numFmtId="0" fontId="10" fillId="6" borderId="8" xfId="0" applyFont="1" applyFill="1" applyBorder="1" applyAlignment="1" applyProtection="1">
      <alignment horizontal="left"/>
      <protection locked="0"/>
    </xf>
    <xf numFmtId="0" fontId="10" fillId="6" borderId="3" xfId="0" applyFont="1" applyFill="1" applyBorder="1" applyAlignment="1" applyProtection="1">
      <alignment horizontal="left"/>
      <protection locked="0"/>
    </xf>
    <xf numFmtId="0" fontId="9" fillId="7" borderId="9" xfId="0" applyFont="1" applyFill="1" applyBorder="1"/>
    <xf numFmtId="0" fontId="11" fillId="6" borderId="0" xfId="0" applyFont="1" applyFill="1"/>
    <xf numFmtId="0" fontId="0" fillId="6" borderId="0" xfId="0" applyFill="1"/>
    <xf numFmtId="1" fontId="0" fillId="0" borderId="24" xfId="0" applyNumberFormat="1" applyBorder="1" applyAlignment="1">
      <alignment horizontal="center"/>
    </xf>
    <xf numFmtId="1" fontId="0" fillId="0" borderId="25" xfId="0" applyNumberFormat="1" applyBorder="1" applyAlignment="1">
      <alignment horizontal="center"/>
    </xf>
    <xf numFmtId="1" fontId="0" fillId="0" borderId="26" xfId="0" applyNumberFormat="1" applyBorder="1" applyAlignment="1">
      <alignment horizontal="center"/>
    </xf>
    <xf numFmtId="1" fontId="0" fillId="0" borderId="21" xfId="0" applyNumberFormat="1" applyFont="1" applyBorder="1" applyAlignment="1">
      <alignment horizontal="center"/>
    </xf>
    <xf numFmtId="1" fontId="0" fillId="0" borderId="22" xfId="0" applyNumberFormat="1" applyFont="1" applyBorder="1" applyAlignment="1">
      <alignment horizontal="center"/>
    </xf>
    <xf numFmtId="1" fontId="0" fillId="0" borderId="23" xfId="0" applyNumberFormat="1" applyFont="1" applyBorder="1" applyAlignment="1">
      <alignment horizontal="center"/>
    </xf>
    <xf numFmtId="17" fontId="0" fillId="0" borderId="0" xfId="0" quotePrefix="1" applyNumberFormat="1" applyAlignment="1">
      <alignment horizontal="center"/>
    </xf>
    <xf numFmtId="0" fontId="0" fillId="6" borderId="6" xfId="0" applyFont="1" applyFill="1" applyBorder="1" applyAlignment="1" applyProtection="1">
      <alignment horizontal="left"/>
      <protection locked="0"/>
    </xf>
    <xf numFmtId="165" fontId="10" fillId="6" borderId="7" xfId="0" applyNumberFormat="1" applyFont="1" applyFill="1" applyBorder="1" applyAlignment="1" applyProtection="1">
      <alignment horizontal="left"/>
      <protection locked="0"/>
    </xf>
    <xf numFmtId="0" fontId="10" fillId="6" borderId="7" xfId="0" applyFont="1" applyFill="1" applyBorder="1" applyAlignment="1" applyProtection="1">
      <alignment horizontal="left"/>
      <protection locked="0"/>
    </xf>
    <xf numFmtId="0" fontId="0" fillId="6" borderId="8" xfId="0" applyFont="1" applyFill="1" applyBorder="1" applyAlignment="1" applyProtection="1">
      <alignment horizontal="left"/>
      <protection locked="0"/>
    </xf>
    <xf numFmtId="165" fontId="10" fillId="6" borderId="3" xfId="0" applyNumberFormat="1" applyFont="1" applyFill="1" applyBorder="1" applyAlignment="1" applyProtection="1">
      <alignment horizontal="left"/>
      <protection locked="0"/>
    </xf>
    <xf numFmtId="0" fontId="0" fillId="6" borderId="10" xfId="0" applyFont="1" applyFill="1" applyBorder="1" applyAlignment="1">
      <alignment horizontal="left"/>
    </xf>
    <xf numFmtId="0" fontId="9" fillId="7" borderId="1" xfId="0" applyFont="1" applyFill="1" applyBorder="1"/>
    <xf numFmtId="0" fontId="0" fillId="6" borderId="11" xfId="0" applyFont="1" applyFill="1" applyBorder="1" applyAlignment="1">
      <alignment horizontal="left"/>
    </xf>
    <xf numFmtId="0" fontId="9" fillId="7" borderId="12" xfId="0" applyFont="1" applyFill="1" applyBorder="1"/>
    <xf numFmtId="0" fontId="0" fillId="0" borderId="0" xfId="0" applyAlignment="1">
      <alignment horizontal="right"/>
    </xf>
    <xf numFmtId="0" fontId="0" fillId="0" borderId="0" xfId="0" applyAlignment="1">
      <alignment horizontal="center"/>
    </xf>
    <xf numFmtId="0" fontId="0" fillId="6" borderId="0" xfId="0" applyFill="1"/>
    <xf numFmtId="0" fontId="5" fillId="0" borderId="32" xfId="0" applyFont="1" applyBorder="1" applyAlignment="1">
      <alignment horizontal="center"/>
    </xf>
    <xf numFmtId="0" fontId="5" fillId="0" borderId="33" xfId="0" applyFont="1" applyBorder="1" applyAlignment="1">
      <alignment horizontal="center"/>
    </xf>
    <xf numFmtId="0" fontId="10" fillId="6" borderId="34" xfId="0" applyFont="1" applyFill="1" applyBorder="1" applyAlignment="1" applyProtection="1">
      <alignment horizontal="left"/>
      <protection locked="0"/>
    </xf>
    <xf numFmtId="0" fontId="0" fillId="6" borderId="35" xfId="0" applyFont="1" applyFill="1" applyBorder="1" applyAlignment="1" applyProtection="1">
      <alignment horizontal="left"/>
      <protection locked="0"/>
    </xf>
    <xf numFmtId="0" fontId="0" fillId="6" borderId="34" xfId="0" applyFont="1" applyFill="1" applyBorder="1" applyAlignment="1" applyProtection="1">
      <alignment horizontal="left"/>
      <protection locked="0"/>
    </xf>
    <xf numFmtId="0" fontId="0" fillId="6" borderId="5" xfId="0" applyFont="1" applyFill="1" applyBorder="1" applyAlignment="1">
      <alignment horizontal="left"/>
    </xf>
    <xf numFmtId="0" fontId="0" fillId="6" borderId="20" xfId="0" applyFont="1" applyFill="1" applyBorder="1" applyAlignment="1">
      <alignment horizontal="left"/>
    </xf>
    <xf numFmtId="0" fontId="5" fillId="0" borderId="30" xfId="0" applyFont="1" applyBorder="1" applyAlignment="1">
      <alignment horizontal="center"/>
    </xf>
    <xf numFmtId="0" fontId="13" fillId="0" borderId="0" xfId="0" applyFont="1"/>
    <xf numFmtId="16" fontId="0" fillId="0" borderId="0" xfId="0" quotePrefix="1" applyNumberFormat="1" applyAlignment="1">
      <alignment horizontal="center"/>
    </xf>
    <xf numFmtId="0" fontId="0" fillId="0" borderId="0" xfId="0" quotePrefix="1"/>
    <xf numFmtId="0" fontId="14" fillId="0" borderId="0" xfId="0" applyFont="1" applyBorder="1"/>
    <xf numFmtId="0" fontId="0" fillId="6" borderId="0" xfId="0" applyFill="1"/>
    <xf numFmtId="0" fontId="10" fillId="6" borderId="36" xfId="0" applyFont="1" applyFill="1" applyBorder="1" applyAlignment="1" applyProtection="1">
      <alignment horizontal="left"/>
      <protection locked="0"/>
    </xf>
    <xf numFmtId="0" fontId="10" fillId="6" borderId="37" xfId="0" applyFont="1" applyFill="1" applyBorder="1" applyAlignment="1" applyProtection="1">
      <alignment horizontal="left"/>
      <protection locked="0"/>
    </xf>
    <xf numFmtId="165" fontId="10" fillId="6" borderId="38" xfId="0" applyNumberFormat="1" applyFont="1" applyFill="1" applyBorder="1" applyAlignment="1" applyProtection="1">
      <alignment horizontal="left"/>
      <protection locked="0"/>
    </xf>
    <xf numFmtId="0" fontId="10" fillId="6" borderId="38" xfId="0" applyFont="1" applyFill="1" applyBorder="1" applyAlignment="1" applyProtection="1">
      <alignment horizontal="left"/>
      <protection locked="0"/>
    </xf>
    <xf numFmtId="165" fontId="0" fillId="0" borderId="36" xfId="0" applyNumberFormat="1" applyBorder="1"/>
    <xf numFmtId="0" fontId="0" fillId="0" borderId="0" xfId="0" applyAlignment="1">
      <alignment wrapText="1"/>
    </xf>
    <xf numFmtId="0" fontId="0" fillId="6" borderId="35" xfId="0" quotePrefix="1" applyFont="1" applyFill="1" applyBorder="1" applyAlignment="1" applyProtection="1">
      <alignment horizontal="left"/>
      <protection locked="0"/>
    </xf>
    <xf numFmtId="0" fontId="0" fillId="0" borderId="0" xfId="0" applyFont="1" applyAlignment="1">
      <alignment vertical="center"/>
    </xf>
    <xf numFmtId="0" fontId="7" fillId="0" borderId="0" xfId="0" applyFont="1" applyFill="1"/>
    <xf numFmtId="0" fontId="0" fillId="0" borderId="0" xfId="0" applyFill="1"/>
    <xf numFmtId="0" fontId="0" fillId="0" borderId="0" xfId="0" applyBorder="1"/>
    <xf numFmtId="0" fontId="0" fillId="0" borderId="0" xfId="0" applyFill="1" applyBorder="1"/>
    <xf numFmtId="0" fontId="7" fillId="0" borderId="0" xfId="0" applyFont="1" applyFill="1" applyBorder="1"/>
    <xf numFmtId="1" fontId="0" fillId="0" borderId="0" xfId="0" applyNumberFormat="1" applyFill="1" applyBorder="1"/>
    <xf numFmtId="1" fontId="0" fillId="0" borderId="39" xfId="0" applyNumberFormat="1" applyFont="1" applyBorder="1"/>
    <xf numFmtId="1" fontId="0" fillId="0" borderId="40" xfId="0" applyNumberFormat="1" applyFont="1" applyBorder="1"/>
    <xf numFmtId="1" fontId="0" fillId="0" borderId="41" xfId="0" applyNumberFormat="1" applyFont="1" applyBorder="1"/>
    <xf numFmtId="0" fontId="5" fillId="0" borderId="42" xfId="0" applyFont="1" applyBorder="1"/>
    <xf numFmtId="0" fontId="5" fillId="0" borderId="43" xfId="0" applyFont="1" applyBorder="1"/>
    <xf numFmtId="0" fontId="5" fillId="0" borderId="44" xfId="0" applyFont="1" applyBorder="1"/>
    <xf numFmtId="165" fontId="10" fillId="6" borderId="54" xfId="0" applyNumberFormat="1" applyFont="1" applyFill="1" applyBorder="1" applyAlignment="1" applyProtection="1">
      <alignment horizontal="left"/>
      <protection locked="0"/>
    </xf>
    <xf numFmtId="0" fontId="9" fillId="7" borderId="57" xfId="0" applyFont="1" applyFill="1" applyBorder="1"/>
    <xf numFmtId="0" fontId="5" fillId="0" borderId="58" xfId="0" applyFont="1" applyBorder="1"/>
    <xf numFmtId="0" fontId="5" fillId="0" borderId="59" xfId="0" applyFont="1" applyBorder="1"/>
    <xf numFmtId="0" fontId="5" fillId="0" borderId="60" xfId="0" applyFont="1" applyBorder="1"/>
    <xf numFmtId="0" fontId="7" fillId="8" borderId="61" xfId="0" applyFont="1" applyFill="1" applyBorder="1" applyAlignment="1">
      <alignment horizontal="left" vertical="top" wrapText="1"/>
    </xf>
    <xf numFmtId="0" fontId="15" fillId="8" borderId="3" xfId="0" applyFont="1" applyFill="1" applyBorder="1"/>
    <xf numFmtId="0" fontId="16" fillId="0" borderId="0" xfId="7" applyAlignment="1">
      <alignment vertical="center"/>
    </xf>
    <xf numFmtId="165" fontId="0" fillId="0" borderId="55" xfId="0" applyNumberFormat="1" applyBorder="1"/>
    <xf numFmtId="0" fontId="7" fillId="0" borderId="28" xfId="0" applyFont="1" applyBorder="1"/>
    <xf numFmtId="164" fontId="7" fillId="8" borderId="58" xfId="0" applyNumberFormat="1" applyFont="1" applyFill="1" applyBorder="1"/>
    <xf numFmtId="0" fontId="7" fillId="8" borderId="59" xfId="0" applyFont="1" applyFill="1" applyBorder="1"/>
    <xf numFmtId="0" fontId="7" fillId="8" borderId="60" xfId="0" applyFont="1" applyFill="1" applyBorder="1"/>
    <xf numFmtId="165" fontId="0" fillId="0" borderId="6" xfId="0" applyNumberFormat="1" applyBorder="1"/>
    <xf numFmtId="0" fontId="0" fillId="0" borderId="59" xfId="0" applyBorder="1"/>
    <xf numFmtId="0" fontId="17" fillId="0" borderId="27" xfId="0" applyFont="1" applyBorder="1"/>
    <xf numFmtId="0" fontId="18" fillId="0" borderId="28" xfId="0" applyFont="1" applyBorder="1"/>
    <xf numFmtId="0" fontId="17" fillId="0" borderId="0" xfId="0" applyFont="1" applyBorder="1"/>
    <xf numFmtId="0" fontId="17" fillId="0" borderId="29" xfId="0" applyFont="1" applyBorder="1"/>
    <xf numFmtId="0" fontId="18" fillId="0" borderId="0" xfId="0" applyFont="1"/>
    <xf numFmtId="168" fontId="17" fillId="6" borderId="0" xfId="0" applyNumberFormat="1" applyFont="1" applyFill="1"/>
    <xf numFmtId="0" fontId="0" fillId="8" borderId="56" xfId="0" applyFill="1" applyBorder="1" applyAlignment="1">
      <alignment horizontal="left" vertical="top" wrapText="1"/>
    </xf>
    <xf numFmtId="0" fontId="0" fillId="8" borderId="3" xfId="0" applyFill="1" applyBorder="1" applyAlignment="1">
      <alignment horizontal="left" vertical="top" wrapText="1"/>
    </xf>
    <xf numFmtId="0" fontId="0" fillId="8" borderId="61" xfId="0" applyFill="1" applyBorder="1" applyAlignment="1">
      <alignment horizontal="left" vertical="top" wrapText="1"/>
    </xf>
    <xf numFmtId="0" fontId="19" fillId="0" borderId="0" xfId="0" applyFont="1"/>
    <xf numFmtId="0" fontId="0" fillId="0" borderId="0" xfId="0" applyAlignment="1">
      <alignment vertical="center"/>
    </xf>
    <xf numFmtId="0" fontId="20" fillId="0" borderId="0" xfId="0" applyFont="1" applyAlignment="1">
      <alignment wrapText="1"/>
    </xf>
    <xf numFmtId="0" fontId="20" fillId="0" borderId="0" xfId="0" applyFont="1" applyFill="1" applyBorder="1" applyAlignment="1">
      <alignment horizontal="left" vertical="top" wrapText="1"/>
    </xf>
    <xf numFmtId="0" fontId="7" fillId="8" borderId="62" xfId="0" applyFont="1" applyFill="1" applyBorder="1" applyAlignment="1">
      <alignment horizontal="left" vertical="top" wrapText="1"/>
    </xf>
    <xf numFmtId="0" fontId="0" fillId="0" borderId="0" xfId="0" applyFont="1"/>
    <xf numFmtId="0" fontId="9" fillId="7" borderId="64" xfId="0" applyFont="1" applyFill="1" applyBorder="1"/>
    <xf numFmtId="0" fontId="9" fillId="7" borderId="63" xfId="0" applyFont="1" applyFill="1" applyBorder="1"/>
    <xf numFmtId="165" fontId="0" fillId="0" borderId="42" xfId="0" applyNumberFormat="1" applyBorder="1"/>
    <xf numFmtId="165" fontId="0" fillId="0" borderId="65" xfId="0" applyNumberFormat="1" applyBorder="1"/>
    <xf numFmtId="165" fontId="0" fillId="0" borderId="66" xfId="0" applyNumberFormat="1" applyBorder="1"/>
    <xf numFmtId="165" fontId="0" fillId="0" borderId="24" xfId="0" applyNumberFormat="1" applyBorder="1"/>
    <xf numFmtId="165" fontId="0" fillId="0" borderId="25" xfId="0" applyNumberFormat="1" applyBorder="1"/>
    <xf numFmtId="165" fontId="0" fillId="0" borderId="26" xfId="0" applyNumberFormat="1" applyBorder="1"/>
    <xf numFmtId="165" fontId="0" fillId="0" borderId="67" xfId="0" applyNumberFormat="1" applyBorder="1"/>
    <xf numFmtId="168" fontId="7" fillId="6" borderId="0" xfId="0" applyNumberFormat="1" applyFont="1" applyFill="1"/>
    <xf numFmtId="0" fontId="21" fillId="0" borderId="0" xfId="0" applyFont="1"/>
    <xf numFmtId="0" fontId="22" fillId="0" borderId="0" xfId="0" applyFont="1"/>
    <xf numFmtId="49" fontId="0" fillId="6" borderId="45" xfId="0" applyNumberFormat="1" applyFont="1" applyFill="1" applyBorder="1" applyAlignment="1">
      <alignment vertical="top" wrapText="1"/>
    </xf>
    <xf numFmtId="49" fontId="0" fillId="6" borderId="46" xfId="0" applyNumberFormat="1" applyFont="1" applyFill="1" applyBorder="1" applyAlignment="1">
      <alignment vertical="top" wrapText="1"/>
    </xf>
    <xf numFmtId="49" fontId="0" fillId="6" borderId="47" xfId="0" applyNumberFormat="1" applyFont="1" applyFill="1" applyBorder="1" applyAlignment="1">
      <alignment vertical="top" wrapText="1"/>
    </xf>
    <xf numFmtId="49" fontId="0" fillId="6" borderId="48" xfId="0" applyNumberFormat="1" applyFont="1" applyFill="1" applyBorder="1" applyAlignment="1">
      <alignment vertical="top" wrapText="1"/>
    </xf>
    <xf numFmtId="49" fontId="0" fillId="6" borderId="2" xfId="0" applyNumberFormat="1" applyFont="1" applyFill="1" applyBorder="1" applyAlignment="1">
      <alignment vertical="top" wrapText="1"/>
    </xf>
    <xf numFmtId="49" fontId="0" fillId="6" borderId="49" xfId="0" applyNumberFormat="1" applyFont="1" applyFill="1" applyBorder="1" applyAlignment="1">
      <alignment vertical="top" wrapText="1"/>
    </xf>
    <xf numFmtId="0" fontId="0" fillId="6" borderId="50" xfId="0" applyFill="1" applyBorder="1"/>
    <xf numFmtId="0" fontId="0" fillId="6" borderId="0" xfId="0" applyFill="1" applyBorder="1"/>
    <xf numFmtId="0" fontId="0" fillId="6" borderId="51" xfId="0" applyFill="1" applyBorder="1"/>
    <xf numFmtId="0" fontId="0" fillId="6" borderId="52" xfId="0" applyFill="1" applyBorder="1"/>
    <xf numFmtId="0" fontId="0" fillId="6" borderId="43" xfId="0" applyFill="1" applyBorder="1"/>
    <xf numFmtId="0" fontId="0" fillId="6" borderId="53" xfId="0" applyFill="1" applyBorder="1"/>
    <xf numFmtId="0" fontId="10" fillId="6" borderId="55" xfId="0" applyFont="1" applyFill="1" applyBorder="1" applyAlignment="1" applyProtection="1">
      <alignment horizontal="left"/>
      <protection locked="0"/>
    </xf>
    <xf numFmtId="0" fontId="10" fillId="6" borderId="53" xfId="0" applyFont="1" applyFill="1" applyBorder="1" applyAlignment="1" applyProtection="1">
      <alignment horizontal="left"/>
      <protection locked="0"/>
    </xf>
    <xf numFmtId="165" fontId="10" fillId="6" borderId="56" xfId="0" applyNumberFormat="1" applyFont="1" applyFill="1" applyBorder="1" applyAlignment="1" applyProtection="1">
      <alignment horizontal="left"/>
      <protection locked="0"/>
    </xf>
    <xf numFmtId="0" fontId="10" fillId="6" borderId="56" xfId="0" applyFont="1" applyFill="1" applyBorder="1" applyAlignment="1" applyProtection="1">
      <alignment horizontal="left"/>
      <protection locked="0"/>
    </xf>
    <xf numFmtId="0" fontId="14" fillId="0" borderId="59" xfId="0" applyFont="1" applyBorder="1"/>
  </cellXfs>
  <cellStyles count="8">
    <cellStyle name="Bronze" xfId="1"/>
    <cellStyle name="Gold" xfId="2"/>
    <cellStyle name="Green text" xfId="3"/>
    <cellStyle name="Hyperlink" xfId="7" builtinId="8"/>
    <cellStyle name="Normal" xfId="0" builtinId="0"/>
    <cellStyle name="Percent" xfId="4" builtinId="5"/>
    <cellStyle name="Red_text" xfId="5"/>
    <cellStyle name="Silver" xfId="6"/>
  </cellStyles>
  <dxfs count="24">
    <dxf>
      <font>
        <color theme="0"/>
      </font>
    </dxf>
    <dxf>
      <fill>
        <patternFill patternType="solid">
          <fgColor indexed="24"/>
          <bgColor indexed="44"/>
        </patternFill>
      </fill>
    </dxf>
    <dxf>
      <fill>
        <patternFill patternType="solid">
          <fgColor indexed="34"/>
          <bgColor indexed="13"/>
        </patternFill>
      </fill>
    </dxf>
    <dxf>
      <fill>
        <patternFill patternType="solid">
          <fgColor indexed="25"/>
          <bgColor indexed="60"/>
        </patternFill>
      </fill>
    </dxf>
    <dxf>
      <font>
        <b val="0"/>
        <condense val="0"/>
        <extend val="0"/>
        <color indexed="17"/>
      </font>
    </dxf>
    <dxf>
      <font>
        <color rgb="FFFF0000"/>
      </font>
    </dxf>
    <dxf>
      <font>
        <b val="0"/>
        <condense val="0"/>
        <extend val="0"/>
        <color indexed="17"/>
      </font>
    </dxf>
    <dxf>
      <font>
        <color rgb="FFFF0000"/>
      </font>
    </dxf>
    <dxf>
      <font>
        <b val="0"/>
        <condense val="0"/>
        <extend val="0"/>
        <color indexed="17"/>
      </font>
    </dxf>
    <dxf>
      <font>
        <color rgb="FFFF0000"/>
      </font>
    </dxf>
    <dxf>
      <font>
        <color rgb="FF9C0006"/>
      </font>
    </dxf>
    <dxf>
      <font>
        <color theme="3"/>
      </font>
    </dxf>
    <dxf>
      <font>
        <color theme="0"/>
      </font>
    </dxf>
    <dxf>
      <fill>
        <patternFill patternType="solid">
          <fgColor indexed="24"/>
          <bgColor indexed="44"/>
        </patternFill>
      </fill>
    </dxf>
    <dxf>
      <fill>
        <patternFill patternType="solid">
          <fgColor indexed="34"/>
          <bgColor indexed="13"/>
        </patternFill>
      </fill>
    </dxf>
    <dxf>
      <fill>
        <patternFill patternType="solid">
          <fgColor indexed="25"/>
          <bgColor indexed="60"/>
        </patternFill>
      </fill>
    </dxf>
    <dxf>
      <font>
        <color rgb="FF9C0006"/>
      </font>
    </dxf>
    <dxf>
      <font>
        <color theme="3"/>
      </font>
    </dxf>
    <dxf>
      <font>
        <b val="0"/>
        <condense val="0"/>
        <extend val="0"/>
        <color indexed="17"/>
      </font>
    </dxf>
    <dxf>
      <font>
        <color rgb="FFFF0000"/>
      </font>
    </dxf>
    <dxf>
      <font>
        <color rgb="FFFF0000"/>
      </font>
    </dxf>
    <dxf>
      <font>
        <b val="0"/>
        <condense val="0"/>
        <extend val="0"/>
        <color indexed="17"/>
      </font>
    </dxf>
    <dxf>
      <font>
        <b val="0"/>
        <condense val="0"/>
        <extend val="0"/>
        <color indexed="17"/>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E6FF00"/>
      <rgbColor rgb="00FF00FF"/>
      <rgbColor rgb="0000FFFF"/>
      <rgbColor rgb="00C5000B"/>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3CA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847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591925</xdr:colOff>
      <xdr:row>3</xdr:row>
      <xdr:rowOff>25027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00" y="167640"/>
          <a:ext cx="1201525" cy="426982"/>
        </a:xfrm>
        <a:prstGeom prst="rect">
          <a:avLst/>
        </a:prstGeom>
      </xdr:spPr>
    </xdr:pic>
    <xdr:clientData/>
  </xdr:twoCellAnchor>
  <xdr:twoCellAnchor editAs="oneCell">
    <xdr:from>
      <xdr:col>0</xdr:col>
      <xdr:colOff>0</xdr:colOff>
      <xdr:row>37</xdr:row>
      <xdr:rowOff>114300</xdr:rowOff>
    </xdr:from>
    <xdr:to>
      <xdr:col>0</xdr:col>
      <xdr:colOff>6322695</xdr:colOff>
      <xdr:row>41</xdr:row>
      <xdr:rowOff>157880</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60280"/>
          <a:ext cx="6332220" cy="723665"/>
        </a:xfrm>
        <a:prstGeom prst="rect">
          <a:avLst/>
        </a:prstGeom>
      </xdr:spPr>
    </xdr:pic>
    <xdr:clientData/>
  </xdr:twoCellAnchor>
  <xdr:twoCellAnchor editAs="oneCell">
    <xdr:from>
      <xdr:col>3</xdr:col>
      <xdr:colOff>542925</xdr:colOff>
      <xdr:row>1</xdr:row>
      <xdr:rowOff>66675</xdr:rowOff>
    </xdr:from>
    <xdr:to>
      <xdr:col>4</xdr:col>
      <xdr:colOff>581025</xdr:colOff>
      <xdr:row>2</xdr:row>
      <xdr:rowOff>133350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0300" y="228600"/>
          <a:ext cx="838200" cy="295275"/>
        </a:xfrm>
        <a:prstGeom prst="rect">
          <a:avLst/>
        </a:prstGeom>
      </xdr:spPr>
    </xdr:pic>
    <xdr:clientData/>
  </xdr:twoCellAnchor>
  <xdr:twoCellAnchor>
    <xdr:from>
      <xdr:col>2</xdr:col>
      <xdr:colOff>9525</xdr:colOff>
      <xdr:row>4</xdr:row>
      <xdr:rowOff>66675</xdr:rowOff>
    </xdr:from>
    <xdr:to>
      <xdr:col>13</xdr:col>
      <xdr:colOff>95250</xdr:colOff>
      <xdr:row>16</xdr:row>
      <xdr:rowOff>66675</xdr:rowOff>
    </xdr:to>
    <xdr:grpSp>
      <xdr:nvGrpSpPr>
        <xdr:cNvPr id="2059" name="Group 11"/>
        <xdr:cNvGrpSpPr>
          <a:grpSpLocks noChangeAspect="1"/>
        </xdr:cNvGrpSpPr>
      </xdr:nvGrpSpPr>
      <xdr:grpSpPr bwMode="auto">
        <a:xfrm>
          <a:off x="6505575" y="942975"/>
          <a:ext cx="6962775" cy="5095875"/>
          <a:chOff x="516" y="81"/>
          <a:chExt cx="731" cy="546"/>
        </a:xfrm>
      </xdr:grpSpPr>
      <xdr:sp macro="" textlink="">
        <xdr:nvSpPr>
          <xdr:cNvPr id="2058" name="AutoShape 10"/>
          <xdr:cNvSpPr>
            <a:spLocks noChangeAspect="1" noChangeArrowheads="1" noTextEdit="1"/>
          </xdr:cNvSpPr>
        </xdr:nvSpPr>
        <xdr:spPr bwMode="auto">
          <a:xfrm>
            <a:off x="516" y="81"/>
            <a:ext cx="731" cy="546"/>
          </a:xfrm>
          <a:prstGeom prst="rect">
            <a:avLst/>
          </a:prstGeom>
          <a:noFill/>
          <a:ln w="9525">
            <a:noFill/>
            <a:miter lim="800000"/>
            <a:headEnd/>
            <a:tailEnd/>
          </a:ln>
        </xdr:spPr>
      </xdr:sp>
      <xdr:grpSp>
        <xdr:nvGrpSpPr>
          <xdr:cNvPr id="2456" name="Group 408"/>
          <xdr:cNvGrpSpPr>
            <a:grpSpLocks/>
          </xdr:cNvGrpSpPr>
        </xdr:nvGrpSpPr>
        <xdr:grpSpPr bwMode="auto">
          <a:xfrm>
            <a:off x="516" y="81"/>
            <a:ext cx="725" cy="511"/>
            <a:chOff x="516" y="81"/>
            <a:chExt cx="725" cy="511"/>
          </a:xfrm>
        </xdr:grpSpPr>
        <xdr:grpSp>
          <xdr:nvGrpSpPr>
            <xdr:cNvPr id="2260" name="Group 212"/>
            <xdr:cNvGrpSpPr>
              <a:grpSpLocks/>
            </xdr:cNvGrpSpPr>
          </xdr:nvGrpSpPr>
          <xdr:grpSpPr bwMode="auto">
            <a:xfrm>
              <a:off x="516" y="81"/>
              <a:ext cx="724" cy="510"/>
              <a:chOff x="516" y="81"/>
              <a:chExt cx="724" cy="510"/>
            </a:xfrm>
          </xdr:grpSpPr>
          <xdr:sp macro="" textlink="">
            <xdr:nvSpPr>
              <xdr:cNvPr id="2060" name="Rectangle 12"/>
              <xdr:cNvSpPr>
                <a:spLocks noChangeArrowheads="1"/>
              </xdr:cNvSpPr>
            </xdr:nvSpPr>
            <xdr:spPr bwMode="auto">
              <a:xfrm>
                <a:off x="516" y="81"/>
                <a:ext cx="724" cy="52"/>
              </a:xfrm>
              <a:prstGeom prst="rect">
                <a:avLst/>
              </a:prstGeom>
              <a:solidFill>
                <a:srgbClr val="FFFFFF"/>
              </a:solidFill>
              <a:ln w="9525">
                <a:noFill/>
                <a:miter lim="800000"/>
                <a:headEnd/>
                <a:tailEnd/>
              </a:ln>
            </xdr:spPr>
          </xdr:sp>
          <xdr:sp macro="" textlink="">
            <xdr:nvSpPr>
              <xdr:cNvPr id="2061" name="Rectangle 13"/>
              <xdr:cNvSpPr>
                <a:spLocks noChangeArrowheads="1"/>
              </xdr:cNvSpPr>
            </xdr:nvSpPr>
            <xdr:spPr bwMode="auto">
              <a:xfrm>
                <a:off x="516" y="132"/>
                <a:ext cx="198" cy="22"/>
              </a:xfrm>
              <a:prstGeom prst="rect">
                <a:avLst/>
              </a:prstGeom>
              <a:solidFill>
                <a:srgbClr val="FFFFFF"/>
              </a:solidFill>
              <a:ln w="9525">
                <a:noFill/>
                <a:miter lim="800000"/>
                <a:headEnd/>
                <a:tailEnd/>
              </a:ln>
            </xdr:spPr>
          </xdr:sp>
          <xdr:sp macro="" textlink="">
            <xdr:nvSpPr>
              <xdr:cNvPr id="2062" name="Rectangle 14"/>
              <xdr:cNvSpPr>
                <a:spLocks noChangeArrowheads="1"/>
              </xdr:cNvSpPr>
            </xdr:nvSpPr>
            <xdr:spPr bwMode="auto">
              <a:xfrm>
                <a:off x="713" y="132"/>
                <a:ext cx="162" cy="22"/>
              </a:xfrm>
              <a:prstGeom prst="rect">
                <a:avLst/>
              </a:prstGeom>
              <a:solidFill>
                <a:srgbClr val="DD4814"/>
              </a:solidFill>
              <a:ln w="9525">
                <a:noFill/>
                <a:miter lim="800000"/>
                <a:headEnd/>
                <a:tailEnd/>
              </a:ln>
            </xdr:spPr>
          </xdr:sp>
          <xdr:sp macro="" textlink="">
            <xdr:nvSpPr>
              <xdr:cNvPr id="2063" name="Rectangle 15"/>
              <xdr:cNvSpPr>
                <a:spLocks noChangeArrowheads="1"/>
              </xdr:cNvSpPr>
            </xdr:nvSpPr>
            <xdr:spPr bwMode="auto">
              <a:xfrm>
                <a:off x="874" y="132"/>
                <a:ext cx="324" cy="22"/>
              </a:xfrm>
              <a:prstGeom prst="rect">
                <a:avLst/>
              </a:prstGeom>
              <a:solidFill>
                <a:srgbClr val="666666"/>
              </a:solidFill>
              <a:ln w="9525">
                <a:noFill/>
                <a:miter lim="800000"/>
                <a:headEnd/>
                <a:tailEnd/>
              </a:ln>
            </xdr:spPr>
          </xdr:sp>
          <xdr:sp macro="" textlink="">
            <xdr:nvSpPr>
              <xdr:cNvPr id="2064" name="Rectangle 16"/>
              <xdr:cNvSpPr>
                <a:spLocks noChangeArrowheads="1"/>
              </xdr:cNvSpPr>
            </xdr:nvSpPr>
            <xdr:spPr bwMode="auto">
              <a:xfrm>
                <a:off x="1197" y="132"/>
                <a:ext cx="43" cy="22"/>
              </a:xfrm>
              <a:prstGeom prst="rect">
                <a:avLst/>
              </a:prstGeom>
              <a:solidFill>
                <a:srgbClr val="FFFFFF"/>
              </a:solidFill>
              <a:ln w="9525">
                <a:noFill/>
                <a:miter lim="800000"/>
                <a:headEnd/>
                <a:tailEnd/>
              </a:ln>
            </xdr:spPr>
          </xdr:sp>
          <xdr:sp macro="" textlink="">
            <xdr:nvSpPr>
              <xdr:cNvPr id="2065" name="Rectangle 17"/>
              <xdr:cNvSpPr>
                <a:spLocks noChangeArrowheads="1"/>
              </xdr:cNvSpPr>
            </xdr:nvSpPr>
            <xdr:spPr bwMode="auto">
              <a:xfrm>
                <a:off x="516" y="153"/>
                <a:ext cx="198" cy="22"/>
              </a:xfrm>
              <a:prstGeom prst="rect">
                <a:avLst/>
              </a:prstGeom>
              <a:solidFill>
                <a:srgbClr val="FFFFFF"/>
              </a:solidFill>
              <a:ln w="9525">
                <a:noFill/>
                <a:miter lim="800000"/>
                <a:headEnd/>
                <a:tailEnd/>
              </a:ln>
            </xdr:spPr>
          </xdr:sp>
          <xdr:sp macro="" textlink="">
            <xdr:nvSpPr>
              <xdr:cNvPr id="2066" name="Rectangle 18"/>
              <xdr:cNvSpPr>
                <a:spLocks noChangeArrowheads="1"/>
              </xdr:cNvSpPr>
            </xdr:nvSpPr>
            <xdr:spPr bwMode="auto">
              <a:xfrm>
                <a:off x="713" y="153"/>
                <a:ext cx="162" cy="22"/>
              </a:xfrm>
              <a:prstGeom prst="rect">
                <a:avLst/>
              </a:prstGeom>
              <a:solidFill>
                <a:srgbClr val="DD4814"/>
              </a:solidFill>
              <a:ln w="9525">
                <a:noFill/>
                <a:miter lim="800000"/>
                <a:headEnd/>
                <a:tailEnd/>
              </a:ln>
            </xdr:spPr>
          </xdr:sp>
          <xdr:sp macro="" textlink="">
            <xdr:nvSpPr>
              <xdr:cNvPr id="2067" name="Rectangle 19"/>
              <xdr:cNvSpPr>
                <a:spLocks noChangeArrowheads="1"/>
              </xdr:cNvSpPr>
            </xdr:nvSpPr>
            <xdr:spPr bwMode="auto">
              <a:xfrm>
                <a:off x="874" y="153"/>
                <a:ext cx="270" cy="22"/>
              </a:xfrm>
              <a:prstGeom prst="rect">
                <a:avLst/>
              </a:prstGeom>
              <a:solidFill>
                <a:srgbClr val="666666"/>
              </a:solidFill>
              <a:ln w="9525">
                <a:noFill/>
                <a:miter lim="800000"/>
                <a:headEnd/>
                <a:tailEnd/>
              </a:ln>
            </xdr:spPr>
          </xdr:sp>
          <xdr:sp macro="" textlink="">
            <xdr:nvSpPr>
              <xdr:cNvPr id="2068" name="Rectangle 20"/>
              <xdr:cNvSpPr>
                <a:spLocks noChangeArrowheads="1"/>
              </xdr:cNvSpPr>
            </xdr:nvSpPr>
            <xdr:spPr bwMode="auto">
              <a:xfrm>
                <a:off x="1143" y="153"/>
                <a:ext cx="55" cy="22"/>
              </a:xfrm>
              <a:prstGeom prst="rect">
                <a:avLst/>
              </a:prstGeom>
              <a:solidFill>
                <a:srgbClr val="FFC000"/>
              </a:solidFill>
              <a:ln w="9525">
                <a:noFill/>
                <a:miter lim="800000"/>
                <a:headEnd/>
                <a:tailEnd/>
              </a:ln>
            </xdr:spPr>
          </xdr:sp>
          <xdr:sp macro="" textlink="">
            <xdr:nvSpPr>
              <xdr:cNvPr id="2069" name="Rectangle 21"/>
              <xdr:cNvSpPr>
                <a:spLocks noChangeArrowheads="1"/>
              </xdr:cNvSpPr>
            </xdr:nvSpPr>
            <xdr:spPr bwMode="auto">
              <a:xfrm>
                <a:off x="1197" y="153"/>
                <a:ext cx="43" cy="22"/>
              </a:xfrm>
              <a:prstGeom prst="rect">
                <a:avLst/>
              </a:prstGeom>
              <a:solidFill>
                <a:srgbClr val="FFFFFF"/>
              </a:solidFill>
              <a:ln w="9525">
                <a:noFill/>
                <a:miter lim="800000"/>
                <a:headEnd/>
                <a:tailEnd/>
              </a:ln>
            </xdr:spPr>
          </xdr:sp>
          <xdr:sp macro="" textlink="">
            <xdr:nvSpPr>
              <xdr:cNvPr id="2070" name="Rectangle 22"/>
              <xdr:cNvSpPr>
                <a:spLocks noChangeArrowheads="1"/>
              </xdr:cNvSpPr>
            </xdr:nvSpPr>
            <xdr:spPr bwMode="auto">
              <a:xfrm>
                <a:off x="516" y="174"/>
                <a:ext cx="198" cy="42"/>
              </a:xfrm>
              <a:prstGeom prst="rect">
                <a:avLst/>
              </a:prstGeom>
              <a:solidFill>
                <a:srgbClr val="FFFFFF"/>
              </a:solidFill>
              <a:ln w="9525">
                <a:noFill/>
                <a:miter lim="800000"/>
                <a:headEnd/>
                <a:tailEnd/>
              </a:ln>
            </xdr:spPr>
          </xdr:sp>
          <xdr:sp macro="" textlink="">
            <xdr:nvSpPr>
              <xdr:cNvPr id="2071" name="Rectangle 23"/>
              <xdr:cNvSpPr>
                <a:spLocks noChangeArrowheads="1"/>
              </xdr:cNvSpPr>
            </xdr:nvSpPr>
            <xdr:spPr bwMode="auto">
              <a:xfrm>
                <a:off x="713" y="174"/>
                <a:ext cx="109" cy="42"/>
              </a:xfrm>
              <a:prstGeom prst="rect">
                <a:avLst/>
              </a:prstGeom>
              <a:solidFill>
                <a:srgbClr val="DD4814"/>
              </a:solidFill>
              <a:ln w="9525">
                <a:noFill/>
                <a:miter lim="800000"/>
                <a:headEnd/>
                <a:tailEnd/>
              </a:ln>
            </xdr:spPr>
          </xdr:sp>
          <xdr:sp macro="" textlink="">
            <xdr:nvSpPr>
              <xdr:cNvPr id="2072" name="Rectangle 24"/>
              <xdr:cNvSpPr>
                <a:spLocks noChangeArrowheads="1"/>
              </xdr:cNvSpPr>
            </xdr:nvSpPr>
            <xdr:spPr bwMode="auto">
              <a:xfrm>
                <a:off x="821" y="174"/>
                <a:ext cx="323" cy="42"/>
              </a:xfrm>
              <a:prstGeom prst="rect">
                <a:avLst/>
              </a:prstGeom>
              <a:solidFill>
                <a:srgbClr val="666666"/>
              </a:solidFill>
              <a:ln w="9525">
                <a:noFill/>
                <a:miter lim="800000"/>
                <a:headEnd/>
                <a:tailEnd/>
              </a:ln>
            </xdr:spPr>
          </xdr:sp>
          <xdr:sp macro="" textlink="">
            <xdr:nvSpPr>
              <xdr:cNvPr id="2073" name="Rectangle 25"/>
              <xdr:cNvSpPr>
                <a:spLocks noChangeArrowheads="1"/>
              </xdr:cNvSpPr>
            </xdr:nvSpPr>
            <xdr:spPr bwMode="auto">
              <a:xfrm>
                <a:off x="1143" y="174"/>
                <a:ext cx="55" cy="42"/>
              </a:xfrm>
              <a:prstGeom prst="rect">
                <a:avLst/>
              </a:prstGeom>
              <a:solidFill>
                <a:srgbClr val="FFC000"/>
              </a:solidFill>
              <a:ln w="9525">
                <a:noFill/>
                <a:miter lim="800000"/>
                <a:headEnd/>
                <a:tailEnd/>
              </a:ln>
            </xdr:spPr>
          </xdr:sp>
          <xdr:sp macro="" textlink="">
            <xdr:nvSpPr>
              <xdr:cNvPr id="2074" name="Rectangle 26"/>
              <xdr:cNvSpPr>
                <a:spLocks noChangeArrowheads="1"/>
              </xdr:cNvSpPr>
            </xdr:nvSpPr>
            <xdr:spPr bwMode="auto">
              <a:xfrm>
                <a:off x="1197" y="174"/>
                <a:ext cx="43" cy="42"/>
              </a:xfrm>
              <a:prstGeom prst="rect">
                <a:avLst/>
              </a:prstGeom>
              <a:solidFill>
                <a:srgbClr val="FFFFFF"/>
              </a:solidFill>
              <a:ln w="9525">
                <a:noFill/>
                <a:miter lim="800000"/>
                <a:headEnd/>
                <a:tailEnd/>
              </a:ln>
            </xdr:spPr>
          </xdr:sp>
          <xdr:sp macro="" textlink="">
            <xdr:nvSpPr>
              <xdr:cNvPr id="2075" name="Rectangle 27"/>
              <xdr:cNvSpPr>
                <a:spLocks noChangeArrowheads="1"/>
              </xdr:cNvSpPr>
            </xdr:nvSpPr>
            <xdr:spPr bwMode="auto">
              <a:xfrm>
                <a:off x="516" y="215"/>
                <a:ext cx="198" cy="43"/>
              </a:xfrm>
              <a:prstGeom prst="rect">
                <a:avLst/>
              </a:prstGeom>
              <a:solidFill>
                <a:srgbClr val="FFFFFF"/>
              </a:solidFill>
              <a:ln w="9525">
                <a:noFill/>
                <a:miter lim="800000"/>
                <a:headEnd/>
                <a:tailEnd/>
              </a:ln>
            </xdr:spPr>
          </xdr:sp>
          <xdr:sp macro="" textlink="">
            <xdr:nvSpPr>
              <xdr:cNvPr id="2076" name="Rectangle 28"/>
              <xdr:cNvSpPr>
                <a:spLocks noChangeArrowheads="1"/>
              </xdr:cNvSpPr>
            </xdr:nvSpPr>
            <xdr:spPr bwMode="auto">
              <a:xfrm>
                <a:off x="713" y="215"/>
                <a:ext cx="55" cy="43"/>
              </a:xfrm>
              <a:prstGeom prst="rect">
                <a:avLst/>
              </a:prstGeom>
              <a:solidFill>
                <a:srgbClr val="DD4814"/>
              </a:solidFill>
              <a:ln w="9525">
                <a:noFill/>
                <a:miter lim="800000"/>
                <a:headEnd/>
                <a:tailEnd/>
              </a:ln>
            </xdr:spPr>
          </xdr:sp>
          <xdr:sp macro="" textlink="">
            <xdr:nvSpPr>
              <xdr:cNvPr id="2077" name="Rectangle 29"/>
              <xdr:cNvSpPr>
                <a:spLocks noChangeArrowheads="1"/>
              </xdr:cNvSpPr>
            </xdr:nvSpPr>
            <xdr:spPr bwMode="auto">
              <a:xfrm>
                <a:off x="767" y="215"/>
                <a:ext cx="323" cy="43"/>
              </a:xfrm>
              <a:prstGeom prst="rect">
                <a:avLst/>
              </a:prstGeom>
              <a:solidFill>
                <a:srgbClr val="666666"/>
              </a:solidFill>
              <a:ln w="9525">
                <a:noFill/>
                <a:miter lim="800000"/>
                <a:headEnd/>
                <a:tailEnd/>
              </a:ln>
            </xdr:spPr>
          </xdr:sp>
          <xdr:sp macro="" textlink="">
            <xdr:nvSpPr>
              <xdr:cNvPr id="2078" name="Rectangle 30"/>
              <xdr:cNvSpPr>
                <a:spLocks noChangeArrowheads="1"/>
              </xdr:cNvSpPr>
            </xdr:nvSpPr>
            <xdr:spPr bwMode="auto">
              <a:xfrm>
                <a:off x="1089" y="215"/>
                <a:ext cx="109" cy="43"/>
              </a:xfrm>
              <a:prstGeom prst="rect">
                <a:avLst/>
              </a:prstGeom>
              <a:solidFill>
                <a:srgbClr val="FFC000"/>
              </a:solidFill>
              <a:ln w="9525">
                <a:noFill/>
                <a:miter lim="800000"/>
                <a:headEnd/>
                <a:tailEnd/>
              </a:ln>
            </xdr:spPr>
          </xdr:sp>
          <xdr:sp macro="" textlink="">
            <xdr:nvSpPr>
              <xdr:cNvPr id="2079" name="Rectangle 31"/>
              <xdr:cNvSpPr>
                <a:spLocks noChangeArrowheads="1"/>
              </xdr:cNvSpPr>
            </xdr:nvSpPr>
            <xdr:spPr bwMode="auto">
              <a:xfrm>
                <a:off x="1197" y="215"/>
                <a:ext cx="43" cy="43"/>
              </a:xfrm>
              <a:prstGeom prst="rect">
                <a:avLst/>
              </a:prstGeom>
              <a:solidFill>
                <a:srgbClr val="FFFFFF"/>
              </a:solidFill>
              <a:ln w="9525">
                <a:noFill/>
                <a:miter lim="800000"/>
                <a:headEnd/>
                <a:tailEnd/>
              </a:ln>
            </xdr:spPr>
          </xdr:sp>
          <xdr:sp macro="" textlink="">
            <xdr:nvSpPr>
              <xdr:cNvPr id="2080" name="Rectangle 32"/>
              <xdr:cNvSpPr>
                <a:spLocks noChangeArrowheads="1"/>
              </xdr:cNvSpPr>
            </xdr:nvSpPr>
            <xdr:spPr bwMode="auto">
              <a:xfrm>
                <a:off x="516" y="257"/>
                <a:ext cx="198" cy="63"/>
              </a:xfrm>
              <a:prstGeom prst="rect">
                <a:avLst/>
              </a:prstGeom>
              <a:solidFill>
                <a:srgbClr val="FFFFFF"/>
              </a:solidFill>
              <a:ln w="9525">
                <a:noFill/>
                <a:miter lim="800000"/>
                <a:headEnd/>
                <a:tailEnd/>
              </a:ln>
            </xdr:spPr>
          </xdr:sp>
          <xdr:sp macro="" textlink="">
            <xdr:nvSpPr>
              <xdr:cNvPr id="2081" name="Rectangle 33"/>
              <xdr:cNvSpPr>
                <a:spLocks noChangeArrowheads="1"/>
              </xdr:cNvSpPr>
            </xdr:nvSpPr>
            <xdr:spPr bwMode="auto">
              <a:xfrm>
                <a:off x="713" y="257"/>
                <a:ext cx="324" cy="63"/>
              </a:xfrm>
              <a:prstGeom prst="rect">
                <a:avLst/>
              </a:prstGeom>
              <a:solidFill>
                <a:srgbClr val="666666"/>
              </a:solidFill>
              <a:ln w="9525">
                <a:noFill/>
                <a:miter lim="800000"/>
                <a:headEnd/>
                <a:tailEnd/>
              </a:ln>
            </xdr:spPr>
          </xdr:sp>
          <xdr:sp macro="" textlink="">
            <xdr:nvSpPr>
              <xdr:cNvPr id="2082" name="Rectangle 34"/>
              <xdr:cNvSpPr>
                <a:spLocks noChangeArrowheads="1"/>
              </xdr:cNvSpPr>
            </xdr:nvSpPr>
            <xdr:spPr bwMode="auto">
              <a:xfrm>
                <a:off x="1036" y="257"/>
                <a:ext cx="162" cy="63"/>
              </a:xfrm>
              <a:prstGeom prst="rect">
                <a:avLst/>
              </a:prstGeom>
              <a:solidFill>
                <a:srgbClr val="FFC000"/>
              </a:solidFill>
              <a:ln w="9525">
                <a:noFill/>
                <a:miter lim="800000"/>
                <a:headEnd/>
                <a:tailEnd/>
              </a:ln>
            </xdr:spPr>
          </xdr:sp>
          <xdr:sp macro="" textlink="">
            <xdr:nvSpPr>
              <xdr:cNvPr id="2083" name="Rectangle 35"/>
              <xdr:cNvSpPr>
                <a:spLocks noChangeArrowheads="1"/>
              </xdr:cNvSpPr>
            </xdr:nvSpPr>
            <xdr:spPr bwMode="auto">
              <a:xfrm>
                <a:off x="1197" y="257"/>
                <a:ext cx="43" cy="63"/>
              </a:xfrm>
              <a:prstGeom prst="rect">
                <a:avLst/>
              </a:prstGeom>
              <a:solidFill>
                <a:srgbClr val="FFFFFF"/>
              </a:solidFill>
              <a:ln w="9525">
                <a:noFill/>
                <a:miter lim="800000"/>
                <a:headEnd/>
                <a:tailEnd/>
              </a:ln>
            </xdr:spPr>
          </xdr:sp>
          <xdr:sp macro="" textlink="">
            <xdr:nvSpPr>
              <xdr:cNvPr id="2084" name="Rectangle 36"/>
              <xdr:cNvSpPr>
                <a:spLocks noChangeArrowheads="1"/>
              </xdr:cNvSpPr>
            </xdr:nvSpPr>
            <xdr:spPr bwMode="auto">
              <a:xfrm>
                <a:off x="516" y="319"/>
                <a:ext cx="198" cy="43"/>
              </a:xfrm>
              <a:prstGeom prst="rect">
                <a:avLst/>
              </a:prstGeom>
              <a:solidFill>
                <a:srgbClr val="FFFFFF"/>
              </a:solidFill>
              <a:ln w="9525">
                <a:noFill/>
                <a:miter lim="800000"/>
                <a:headEnd/>
                <a:tailEnd/>
              </a:ln>
            </xdr:spPr>
          </xdr:sp>
          <xdr:sp macro="" textlink="">
            <xdr:nvSpPr>
              <xdr:cNvPr id="2085" name="Rectangle 37"/>
              <xdr:cNvSpPr>
                <a:spLocks noChangeArrowheads="1"/>
              </xdr:cNvSpPr>
            </xdr:nvSpPr>
            <xdr:spPr bwMode="auto">
              <a:xfrm>
                <a:off x="713" y="319"/>
                <a:ext cx="216" cy="43"/>
              </a:xfrm>
              <a:prstGeom prst="rect">
                <a:avLst/>
              </a:prstGeom>
              <a:solidFill>
                <a:srgbClr val="666666"/>
              </a:solidFill>
              <a:ln w="9525">
                <a:noFill/>
                <a:miter lim="800000"/>
                <a:headEnd/>
                <a:tailEnd/>
              </a:ln>
            </xdr:spPr>
          </xdr:sp>
          <xdr:sp macro="" textlink="">
            <xdr:nvSpPr>
              <xdr:cNvPr id="2086" name="Rectangle 38"/>
              <xdr:cNvSpPr>
                <a:spLocks noChangeArrowheads="1"/>
              </xdr:cNvSpPr>
            </xdr:nvSpPr>
            <xdr:spPr bwMode="auto">
              <a:xfrm>
                <a:off x="928" y="319"/>
                <a:ext cx="270" cy="43"/>
              </a:xfrm>
              <a:prstGeom prst="rect">
                <a:avLst/>
              </a:prstGeom>
              <a:solidFill>
                <a:srgbClr val="FFC000"/>
              </a:solidFill>
              <a:ln w="9525">
                <a:noFill/>
                <a:miter lim="800000"/>
                <a:headEnd/>
                <a:tailEnd/>
              </a:ln>
            </xdr:spPr>
          </xdr:sp>
          <xdr:sp macro="" textlink="">
            <xdr:nvSpPr>
              <xdr:cNvPr id="2087" name="Rectangle 39"/>
              <xdr:cNvSpPr>
                <a:spLocks noChangeArrowheads="1"/>
              </xdr:cNvSpPr>
            </xdr:nvSpPr>
            <xdr:spPr bwMode="auto">
              <a:xfrm>
                <a:off x="1197" y="319"/>
                <a:ext cx="43" cy="43"/>
              </a:xfrm>
              <a:prstGeom prst="rect">
                <a:avLst/>
              </a:prstGeom>
              <a:solidFill>
                <a:srgbClr val="FFFFFF"/>
              </a:solidFill>
              <a:ln w="9525">
                <a:noFill/>
                <a:miter lim="800000"/>
                <a:headEnd/>
                <a:tailEnd/>
              </a:ln>
            </xdr:spPr>
          </xdr:sp>
          <xdr:sp macro="" textlink="">
            <xdr:nvSpPr>
              <xdr:cNvPr id="2088" name="Rectangle 40"/>
              <xdr:cNvSpPr>
                <a:spLocks noChangeArrowheads="1"/>
              </xdr:cNvSpPr>
            </xdr:nvSpPr>
            <xdr:spPr bwMode="auto">
              <a:xfrm>
                <a:off x="516" y="361"/>
                <a:ext cx="198" cy="42"/>
              </a:xfrm>
              <a:prstGeom prst="rect">
                <a:avLst/>
              </a:prstGeom>
              <a:solidFill>
                <a:srgbClr val="FFFFFF"/>
              </a:solidFill>
              <a:ln w="9525">
                <a:noFill/>
                <a:miter lim="800000"/>
                <a:headEnd/>
                <a:tailEnd/>
              </a:ln>
            </xdr:spPr>
          </xdr:sp>
          <xdr:sp macro="" textlink="">
            <xdr:nvSpPr>
              <xdr:cNvPr id="2089" name="Rectangle 41"/>
              <xdr:cNvSpPr>
                <a:spLocks noChangeArrowheads="1"/>
              </xdr:cNvSpPr>
            </xdr:nvSpPr>
            <xdr:spPr bwMode="auto">
              <a:xfrm>
                <a:off x="713" y="361"/>
                <a:ext cx="162" cy="42"/>
              </a:xfrm>
              <a:prstGeom prst="rect">
                <a:avLst/>
              </a:prstGeom>
              <a:solidFill>
                <a:srgbClr val="666666"/>
              </a:solidFill>
              <a:ln w="9525">
                <a:noFill/>
                <a:miter lim="800000"/>
                <a:headEnd/>
                <a:tailEnd/>
              </a:ln>
            </xdr:spPr>
          </xdr:sp>
          <xdr:sp macro="" textlink="">
            <xdr:nvSpPr>
              <xdr:cNvPr id="2090" name="Rectangle 42"/>
              <xdr:cNvSpPr>
                <a:spLocks noChangeArrowheads="1"/>
              </xdr:cNvSpPr>
            </xdr:nvSpPr>
            <xdr:spPr bwMode="auto">
              <a:xfrm>
                <a:off x="874" y="361"/>
                <a:ext cx="324" cy="42"/>
              </a:xfrm>
              <a:prstGeom prst="rect">
                <a:avLst/>
              </a:prstGeom>
              <a:solidFill>
                <a:srgbClr val="FFC000"/>
              </a:solidFill>
              <a:ln w="9525">
                <a:noFill/>
                <a:miter lim="800000"/>
                <a:headEnd/>
                <a:tailEnd/>
              </a:ln>
            </xdr:spPr>
          </xdr:sp>
          <xdr:sp macro="" textlink="">
            <xdr:nvSpPr>
              <xdr:cNvPr id="2091" name="Rectangle 43"/>
              <xdr:cNvSpPr>
                <a:spLocks noChangeArrowheads="1"/>
              </xdr:cNvSpPr>
            </xdr:nvSpPr>
            <xdr:spPr bwMode="auto">
              <a:xfrm>
                <a:off x="1197" y="361"/>
                <a:ext cx="43" cy="42"/>
              </a:xfrm>
              <a:prstGeom prst="rect">
                <a:avLst/>
              </a:prstGeom>
              <a:solidFill>
                <a:srgbClr val="FFFFFF"/>
              </a:solidFill>
              <a:ln w="9525">
                <a:noFill/>
                <a:miter lim="800000"/>
                <a:headEnd/>
                <a:tailEnd/>
              </a:ln>
            </xdr:spPr>
          </xdr:sp>
          <xdr:sp macro="" textlink="">
            <xdr:nvSpPr>
              <xdr:cNvPr id="2092" name="Rectangle 44"/>
              <xdr:cNvSpPr>
                <a:spLocks noChangeArrowheads="1"/>
              </xdr:cNvSpPr>
            </xdr:nvSpPr>
            <xdr:spPr bwMode="auto">
              <a:xfrm>
                <a:off x="516" y="402"/>
                <a:ext cx="198" cy="22"/>
              </a:xfrm>
              <a:prstGeom prst="rect">
                <a:avLst/>
              </a:prstGeom>
              <a:solidFill>
                <a:srgbClr val="FFFFFF"/>
              </a:solidFill>
              <a:ln w="9525">
                <a:noFill/>
                <a:miter lim="800000"/>
                <a:headEnd/>
                <a:tailEnd/>
              </a:ln>
            </xdr:spPr>
          </xdr:sp>
          <xdr:sp macro="" textlink="">
            <xdr:nvSpPr>
              <xdr:cNvPr id="2093" name="Rectangle 45"/>
              <xdr:cNvSpPr>
                <a:spLocks noChangeArrowheads="1"/>
              </xdr:cNvSpPr>
            </xdr:nvSpPr>
            <xdr:spPr bwMode="auto">
              <a:xfrm>
                <a:off x="713" y="402"/>
                <a:ext cx="109" cy="22"/>
              </a:xfrm>
              <a:prstGeom prst="rect">
                <a:avLst/>
              </a:prstGeom>
              <a:solidFill>
                <a:srgbClr val="666666"/>
              </a:solidFill>
              <a:ln w="9525">
                <a:noFill/>
                <a:miter lim="800000"/>
                <a:headEnd/>
                <a:tailEnd/>
              </a:ln>
            </xdr:spPr>
          </xdr:sp>
          <xdr:sp macro="" textlink="">
            <xdr:nvSpPr>
              <xdr:cNvPr id="2094" name="Rectangle 46"/>
              <xdr:cNvSpPr>
                <a:spLocks noChangeArrowheads="1"/>
              </xdr:cNvSpPr>
            </xdr:nvSpPr>
            <xdr:spPr bwMode="auto">
              <a:xfrm>
                <a:off x="821" y="402"/>
                <a:ext cx="377" cy="22"/>
              </a:xfrm>
              <a:prstGeom prst="rect">
                <a:avLst/>
              </a:prstGeom>
              <a:solidFill>
                <a:srgbClr val="FFC000"/>
              </a:solidFill>
              <a:ln w="9525">
                <a:noFill/>
                <a:miter lim="800000"/>
                <a:headEnd/>
                <a:tailEnd/>
              </a:ln>
            </xdr:spPr>
          </xdr:sp>
          <xdr:sp macro="" textlink="">
            <xdr:nvSpPr>
              <xdr:cNvPr id="2095" name="Rectangle 47"/>
              <xdr:cNvSpPr>
                <a:spLocks noChangeArrowheads="1"/>
              </xdr:cNvSpPr>
            </xdr:nvSpPr>
            <xdr:spPr bwMode="auto">
              <a:xfrm>
                <a:off x="1197" y="402"/>
                <a:ext cx="43" cy="22"/>
              </a:xfrm>
              <a:prstGeom prst="rect">
                <a:avLst/>
              </a:prstGeom>
              <a:solidFill>
                <a:srgbClr val="FFFFFF"/>
              </a:solidFill>
              <a:ln w="9525">
                <a:noFill/>
                <a:miter lim="800000"/>
                <a:headEnd/>
                <a:tailEnd/>
              </a:ln>
            </xdr:spPr>
          </xdr:sp>
          <xdr:sp macro="" textlink="">
            <xdr:nvSpPr>
              <xdr:cNvPr id="2096" name="Rectangle 48"/>
              <xdr:cNvSpPr>
                <a:spLocks noChangeArrowheads="1"/>
              </xdr:cNvSpPr>
            </xdr:nvSpPr>
            <xdr:spPr bwMode="auto">
              <a:xfrm>
                <a:off x="516" y="423"/>
                <a:ext cx="198" cy="43"/>
              </a:xfrm>
              <a:prstGeom prst="rect">
                <a:avLst/>
              </a:prstGeom>
              <a:solidFill>
                <a:srgbClr val="FFFFFF"/>
              </a:solidFill>
              <a:ln w="9525">
                <a:noFill/>
                <a:miter lim="800000"/>
                <a:headEnd/>
                <a:tailEnd/>
              </a:ln>
            </xdr:spPr>
          </xdr:sp>
          <xdr:sp macro="" textlink="">
            <xdr:nvSpPr>
              <xdr:cNvPr id="2097" name="Rectangle 49"/>
              <xdr:cNvSpPr>
                <a:spLocks noChangeArrowheads="1"/>
              </xdr:cNvSpPr>
            </xdr:nvSpPr>
            <xdr:spPr bwMode="auto">
              <a:xfrm>
                <a:off x="713" y="423"/>
                <a:ext cx="55" cy="43"/>
              </a:xfrm>
              <a:prstGeom prst="rect">
                <a:avLst/>
              </a:prstGeom>
              <a:solidFill>
                <a:srgbClr val="666666"/>
              </a:solidFill>
              <a:ln w="9525">
                <a:noFill/>
                <a:miter lim="800000"/>
                <a:headEnd/>
                <a:tailEnd/>
              </a:ln>
            </xdr:spPr>
          </xdr:sp>
          <xdr:sp macro="" textlink="">
            <xdr:nvSpPr>
              <xdr:cNvPr id="2098" name="Rectangle 50"/>
              <xdr:cNvSpPr>
                <a:spLocks noChangeArrowheads="1"/>
              </xdr:cNvSpPr>
            </xdr:nvSpPr>
            <xdr:spPr bwMode="auto">
              <a:xfrm>
                <a:off x="767" y="423"/>
                <a:ext cx="431" cy="43"/>
              </a:xfrm>
              <a:prstGeom prst="rect">
                <a:avLst/>
              </a:prstGeom>
              <a:solidFill>
                <a:srgbClr val="FFC000"/>
              </a:solidFill>
              <a:ln w="9525">
                <a:noFill/>
                <a:miter lim="800000"/>
                <a:headEnd/>
                <a:tailEnd/>
              </a:ln>
            </xdr:spPr>
          </xdr:sp>
          <xdr:sp macro="" textlink="">
            <xdr:nvSpPr>
              <xdr:cNvPr id="2099" name="Rectangle 51"/>
              <xdr:cNvSpPr>
                <a:spLocks noChangeArrowheads="1"/>
              </xdr:cNvSpPr>
            </xdr:nvSpPr>
            <xdr:spPr bwMode="auto">
              <a:xfrm>
                <a:off x="1197" y="423"/>
                <a:ext cx="43" cy="43"/>
              </a:xfrm>
              <a:prstGeom prst="rect">
                <a:avLst/>
              </a:prstGeom>
              <a:solidFill>
                <a:srgbClr val="FFFFFF"/>
              </a:solidFill>
              <a:ln w="9525">
                <a:noFill/>
                <a:miter lim="800000"/>
                <a:headEnd/>
                <a:tailEnd/>
              </a:ln>
            </xdr:spPr>
          </xdr:sp>
          <xdr:sp macro="" textlink="">
            <xdr:nvSpPr>
              <xdr:cNvPr id="2100" name="Rectangle 52"/>
              <xdr:cNvSpPr>
                <a:spLocks noChangeArrowheads="1"/>
              </xdr:cNvSpPr>
            </xdr:nvSpPr>
            <xdr:spPr bwMode="auto">
              <a:xfrm>
                <a:off x="516" y="465"/>
                <a:ext cx="198" cy="105"/>
              </a:xfrm>
              <a:prstGeom prst="rect">
                <a:avLst/>
              </a:prstGeom>
              <a:solidFill>
                <a:srgbClr val="FFFFFF"/>
              </a:solidFill>
              <a:ln w="9525">
                <a:noFill/>
                <a:miter lim="800000"/>
                <a:headEnd/>
                <a:tailEnd/>
              </a:ln>
            </xdr:spPr>
          </xdr:sp>
          <xdr:sp macro="" textlink="">
            <xdr:nvSpPr>
              <xdr:cNvPr id="2101" name="Rectangle 53"/>
              <xdr:cNvSpPr>
                <a:spLocks noChangeArrowheads="1"/>
              </xdr:cNvSpPr>
            </xdr:nvSpPr>
            <xdr:spPr bwMode="auto">
              <a:xfrm>
                <a:off x="713" y="465"/>
                <a:ext cx="485" cy="105"/>
              </a:xfrm>
              <a:prstGeom prst="rect">
                <a:avLst/>
              </a:prstGeom>
              <a:solidFill>
                <a:srgbClr val="FFC000"/>
              </a:solidFill>
              <a:ln w="9525">
                <a:noFill/>
                <a:miter lim="800000"/>
                <a:headEnd/>
                <a:tailEnd/>
              </a:ln>
            </xdr:spPr>
          </xdr:sp>
          <xdr:sp macro="" textlink="">
            <xdr:nvSpPr>
              <xdr:cNvPr id="2102" name="Rectangle 54"/>
              <xdr:cNvSpPr>
                <a:spLocks noChangeArrowheads="1"/>
              </xdr:cNvSpPr>
            </xdr:nvSpPr>
            <xdr:spPr bwMode="auto">
              <a:xfrm>
                <a:off x="1197" y="465"/>
                <a:ext cx="43" cy="105"/>
              </a:xfrm>
              <a:prstGeom prst="rect">
                <a:avLst/>
              </a:prstGeom>
              <a:solidFill>
                <a:srgbClr val="FFFFFF"/>
              </a:solidFill>
              <a:ln w="9525">
                <a:noFill/>
                <a:miter lim="800000"/>
                <a:headEnd/>
                <a:tailEnd/>
              </a:ln>
            </xdr:spPr>
          </xdr:sp>
          <xdr:sp macro="" textlink="">
            <xdr:nvSpPr>
              <xdr:cNvPr id="2103" name="Rectangle 55"/>
              <xdr:cNvSpPr>
                <a:spLocks noChangeArrowheads="1"/>
              </xdr:cNvSpPr>
            </xdr:nvSpPr>
            <xdr:spPr bwMode="auto">
              <a:xfrm>
                <a:off x="516" y="569"/>
                <a:ext cx="724" cy="22"/>
              </a:xfrm>
              <a:prstGeom prst="rect">
                <a:avLst/>
              </a:prstGeom>
              <a:solidFill>
                <a:srgbClr val="FFFFFF"/>
              </a:solidFill>
              <a:ln w="9525">
                <a:noFill/>
                <a:miter lim="800000"/>
                <a:headEnd/>
                <a:tailEnd/>
              </a:ln>
            </xdr:spPr>
          </xdr:sp>
          <xdr:sp macro="" textlink="">
            <xdr:nvSpPr>
              <xdr:cNvPr id="2104" name="Rectangle 56"/>
              <xdr:cNvSpPr>
                <a:spLocks noChangeArrowheads="1"/>
              </xdr:cNvSpPr>
            </xdr:nvSpPr>
            <xdr:spPr bwMode="auto">
              <a:xfrm>
                <a:off x="521" y="83"/>
                <a:ext cx="144" cy="28"/>
              </a:xfrm>
              <a:prstGeom prst="rect">
                <a:avLst/>
              </a:prstGeom>
              <a:noFill/>
              <a:ln w="9525">
                <a:noFill/>
                <a:miter lim="800000"/>
                <a:headEnd/>
                <a:tailEnd/>
              </a:ln>
            </xdr:spPr>
            <xdr:txBody>
              <a:bodyPr wrap="none" lIns="0" tIns="0" rIns="0" bIns="0" anchor="t" upright="1">
                <a:spAutoFit/>
              </a:bodyPr>
              <a:lstStyle/>
              <a:p>
                <a:pPr algn="l" rtl="0">
                  <a:defRPr sz="1000"/>
                </a:pPr>
                <a:r>
                  <a:rPr lang="en-US" sz="1800" b="1" i="0" strike="noStrike">
                    <a:solidFill>
                      <a:srgbClr val="000000"/>
                    </a:solidFill>
                    <a:latin typeface="Arial"/>
                    <a:cs typeface="Arial"/>
                  </a:rPr>
                  <a:t>CEC (cmol/l)</a:t>
                </a:r>
              </a:p>
            </xdr:txBody>
          </xdr:sp>
          <xdr:sp macro="" textlink="">
            <xdr:nvSpPr>
              <xdr:cNvPr id="2105" name="Rectangle 57"/>
              <xdr:cNvSpPr>
                <a:spLocks noChangeArrowheads="1"/>
              </xdr:cNvSpPr>
            </xdr:nvSpPr>
            <xdr:spPr bwMode="auto">
              <a:xfrm>
                <a:off x="521" y="108"/>
                <a:ext cx="143" cy="3"/>
              </a:xfrm>
              <a:prstGeom prst="rect">
                <a:avLst/>
              </a:prstGeom>
              <a:solidFill>
                <a:srgbClr val="000000"/>
              </a:solidFill>
              <a:ln w="9525">
                <a:noFill/>
                <a:miter lim="800000"/>
                <a:headEnd/>
                <a:tailEnd/>
              </a:ln>
            </xdr:spPr>
          </xdr:sp>
          <xdr:sp macro="" textlink="">
            <xdr:nvSpPr>
              <xdr:cNvPr id="2106" name="Rectangle 58"/>
              <xdr:cNvSpPr>
                <a:spLocks noChangeArrowheads="1"/>
              </xdr:cNvSpPr>
            </xdr:nvSpPr>
            <xdr:spPr bwMode="auto">
              <a:xfrm>
                <a:off x="760" y="91"/>
                <a:ext cx="72"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1" i="0" strike="noStrike">
                    <a:solidFill>
                      <a:sysClr val="windowText" lastClr="000000"/>
                    </a:solidFill>
                    <a:latin typeface="Arial"/>
                    <a:cs typeface="Arial"/>
                  </a:rPr>
                  <a:t>mj/mo/LL</a:t>
                </a:r>
              </a:p>
            </xdr:txBody>
          </xdr:sp>
          <xdr:sp macro="" textlink="">
            <xdr:nvSpPr>
              <xdr:cNvPr id="2107" name="Rectangle 59"/>
              <xdr:cNvSpPr>
                <a:spLocks noChangeArrowheads="1"/>
              </xdr:cNvSpPr>
            </xdr:nvSpPr>
            <xdr:spPr bwMode="auto">
              <a:xfrm>
                <a:off x="906" y="91"/>
                <a:ext cx="93"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1" i="0" strike="noStrike">
                    <a:solidFill>
                      <a:srgbClr val="000000"/>
                    </a:solidFill>
                    <a:latin typeface="Arial"/>
                    <a:cs typeface="Arial"/>
                  </a:rPr>
                  <a:t>MoL/MjL/ML</a:t>
                </a:r>
              </a:p>
            </xdr:txBody>
          </xdr:sp>
          <xdr:sp macro="" textlink="">
            <xdr:nvSpPr>
              <xdr:cNvPr id="2108" name="Rectangle 60"/>
              <xdr:cNvSpPr>
                <a:spLocks noChangeArrowheads="1"/>
              </xdr:cNvSpPr>
            </xdr:nvSpPr>
            <xdr:spPr bwMode="auto">
              <a:xfrm>
                <a:off x="1106" y="91"/>
                <a:ext cx="21"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1" i="0" strike="noStrike">
                    <a:solidFill>
                      <a:srgbClr val="000000"/>
                    </a:solidFill>
                    <a:latin typeface="Arial"/>
                    <a:cs typeface="Arial"/>
                  </a:rPr>
                  <a:t>SL</a:t>
                </a:r>
              </a:p>
            </xdr:txBody>
          </xdr:sp>
          <xdr:sp macro="" textlink="">
            <xdr:nvSpPr>
              <xdr:cNvPr id="2109" name="Rectangle 61"/>
              <xdr:cNvSpPr>
                <a:spLocks noChangeArrowheads="1"/>
              </xdr:cNvSpPr>
            </xdr:nvSpPr>
            <xdr:spPr bwMode="auto">
              <a:xfrm>
                <a:off x="546" y="157"/>
                <a:ext cx="61"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1" i="0" strike="noStrike">
                    <a:solidFill>
                      <a:srgbClr val="000000"/>
                    </a:solidFill>
                    <a:latin typeface="Arial"/>
                    <a:cs typeface="Arial"/>
                  </a:rPr>
                  <a:t>Mullhalt</a:t>
                </a:r>
              </a:p>
            </xdr:txBody>
          </xdr:sp>
          <xdr:sp macro="" textlink="">
            <xdr:nvSpPr>
              <xdr:cNvPr id="2110" name="Rectangle 62"/>
              <xdr:cNvSpPr>
                <a:spLocks noChangeArrowheads="1"/>
              </xdr:cNvSpPr>
            </xdr:nvSpPr>
            <xdr:spPr bwMode="auto">
              <a:xfrm>
                <a:off x="692" y="91"/>
                <a:ext cx="54"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1" i="0" strike="noStrike">
                    <a:solidFill>
                      <a:srgbClr val="000000"/>
                    </a:solidFill>
                    <a:latin typeface="Arial"/>
                    <a:cs typeface="Arial"/>
                  </a:rPr>
                  <a:t>Lerhalt</a:t>
                </a:r>
              </a:p>
            </xdr:txBody>
          </xdr:sp>
          <xdr:sp macro="" textlink="">
            <xdr:nvSpPr>
              <xdr:cNvPr id="2111" name="Rectangle 63"/>
              <xdr:cNvSpPr>
                <a:spLocks noChangeArrowheads="1"/>
              </xdr:cNvSpPr>
            </xdr:nvSpPr>
            <xdr:spPr bwMode="auto">
              <a:xfrm>
                <a:off x="727" y="114"/>
                <a:ext cx="28"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0 %</a:t>
                </a:r>
              </a:p>
            </xdr:txBody>
          </xdr:sp>
          <xdr:sp macro="" textlink="">
            <xdr:nvSpPr>
              <xdr:cNvPr id="2112" name="Rectangle 64"/>
              <xdr:cNvSpPr>
                <a:spLocks noChangeArrowheads="1"/>
              </xdr:cNvSpPr>
            </xdr:nvSpPr>
            <xdr:spPr bwMode="auto">
              <a:xfrm>
                <a:off x="776" y="114"/>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10 %</a:t>
                </a:r>
              </a:p>
            </xdr:txBody>
          </xdr:sp>
          <xdr:sp macro="" textlink="">
            <xdr:nvSpPr>
              <xdr:cNvPr id="2113" name="Rectangle 65"/>
              <xdr:cNvSpPr>
                <a:spLocks noChangeArrowheads="1"/>
              </xdr:cNvSpPr>
            </xdr:nvSpPr>
            <xdr:spPr bwMode="auto">
              <a:xfrm>
                <a:off x="830" y="114"/>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20 %</a:t>
                </a:r>
              </a:p>
            </xdr:txBody>
          </xdr:sp>
          <xdr:sp macro="" textlink="">
            <xdr:nvSpPr>
              <xdr:cNvPr id="2114" name="Rectangle 66"/>
              <xdr:cNvSpPr>
                <a:spLocks noChangeArrowheads="1"/>
              </xdr:cNvSpPr>
            </xdr:nvSpPr>
            <xdr:spPr bwMode="auto">
              <a:xfrm>
                <a:off x="883" y="114"/>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30 %</a:t>
                </a:r>
              </a:p>
            </xdr:txBody>
          </xdr:sp>
          <xdr:sp macro="" textlink="">
            <xdr:nvSpPr>
              <xdr:cNvPr id="2115" name="Rectangle 67"/>
              <xdr:cNvSpPr>
                <a:spLocks noChangeArrowheads="1"/>
              </xdr:cNvSpPr>
            </xdr:nvSpPr>
            <xdr:spPr bwMode="auto">
              <a:xfrm>
                <a:off x="937" y="114"/>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40 %</a:t>
                </a:r>
              </a:p>
            </xdr:txBody>
          </xdr:sp>
          <xdr:sp macro="" textlink="">
            <xdr:nvSpPr>
              <xdr:cNvPr id="2116" name="Rectangle 68"/>
              <xdr:cNvSpPr>
                <a:spLocks noChangeArrowheads="1"/>
              </xdr:cNvSpPr>
            </xdr:nvSpPr>
            <xdr:spPr bwMode="auto">
              <a:xfrm>
                <a:off x="991" y="114"/>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50 %</a:t>
                </a:r>
              </a:p>
            </xdr:txBody>
          </xdr:sp>
          <xdr:sp macro="" textlink="">
            <xdr:nvSpPr>
              <xdr:cNvPr id="2117" name="Rectangle 69"/>
              <xdr:cNvSpPr>
                <a:spLocks noChangeArrowheads="1"/>
              </xdr:cNvSpPr>
            </xdr:nvSpPr>
            <xdr:spPr bwMode="auto">
              <a:xfrm>
                <a:off x="1044" y="114"/>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60 %</a:t>
                </a:r>
              </a:p>
            </xdr:txBody>
          </xdr:sp>
          <xdr:sp macro="" textlink="">
            <xdr:nvSpPr>
              <xdr:cNvPr id="2118" name="Rectangle 70"/>
              <xdr:cNvSpPr>
                <a:spLocks noChangeArrowheads="1"/>
              </xdr:cNvSpPr>
            </xdr:nvSpPr>
            <xdr:spPr bwMode="auto">
              <a:xfrm>
                <a:off x="1098" y="114"/>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70 %</a:t>
                </a:r>
              </a:p>
            </xdr:txBody>
          </xdr:sp>
          <xdr:sp macro="" textlink="">
            <xdr:nvSpPr>
              <xdr:cNvPr id="2119" name="Rectangle 71"/>
              <xdr:cNvSpPr>
                <a:spLocks noChangeArrowheads="1"/>
              </xdr:cNvSpPr>
            </xdr:nvSpPr>
            <xdr:spPr bwMode="auto">
              <a:xfrm>
                <a:off x="1152" y="114"/>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80 %</a:t>
                </a:r>
              </a:p>
            </xdr:txBody>
          </xdr:sp>
          <xdr:sp macro="" textlink="">
            <xdr:nvSpPr>
              <xdr:cNvPr id="2120" name="Rectangle 72"/>
              <xdr:cNvSpPr>
                <a:spLocks noChangeArrowheads="1"/>
              </xdr:cNvSpPr>
            </xdr:nvSpPr>
            <xdr:spPr bwMode="auto">
              <a:xfrm>
                <a:off x="1202" y="114"/>
                <a:ext cx="35"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t OM</a:t>
                </a:r>
              </a:p>
            </xdr:txBody>
          </xdr:sp>
          <xdr:sp macro="" textlink="">
            <xdr:nvSpPr>
              <xdr:cNvPr id="2121" name="Rectangle 73"/>
              <xdr:cNvSpPr>
                <a:spLocks noChangeArrowheads="1"/>
              </xdr:cNvSpPr>
            </xdr:nvSpPr>
            <xdr:spPr bwMode="auto">
              <a:xfrm>
                <a:off x="682" y="135"/>
                <a:ext cx="28"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0 %</a:t>
                </a:r>
              </a:p>
            </xdr:txBody>
          </xdr:sp>
          <xdr:sp macro="" textlink="">
            <xdr:nvSpPr>
              <xdr:cNvPr id="2122" name="Rectangle 74"/>
              <xdr:cNvSpPr>
                <a:spLocks noChangeArrowheads="1"/>
              </xdr:cNvSpPr>
            </xdr:nvSpPr>
            <xdr:spPr bwMode="auto">
              <a:xfrm>
                <a:off x="737" y="135"/>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a:t>
                </a:r>
              </a:p>
            </xdr:txBody>
          </xdr:sp>
          <xdr:sp macro="" textlink="">
            <xdr:nvSpPr>
              <xdr:cNvPr id="2123" name="Rectangle 75"/>
              <xdr:cNvSpPr>
                <a:spLocks noChangeArrowheads="1"/>
              </xdr:cNvSpPr>
            </xdr:nvSpPr>
            <xdr:spPr bwMode="auto">
              <a:xfrm>
                <a:off x="790" y="135"/>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5</a:t>
                </a:r>
              </a:p>
            </xdr:txBody>
          </xdr:sp>
          <xdr:sp macro="" textlink="">
            <xdr:nvSpPr>
              <xdr:cNvPr id="2124" name="Rectangle 76"/>
              <xdr:cNvSpPr>
                <a:spLocks noChangeArrowheads="1"/>
              </xdr:cNvSpPr>
            </xdr:nvSpPr>
            <xdr:spPr bwMode="auto">
              <a:xfrm>
                <a:off x="844" y="135"/>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8</a:t>
                </a:r>
              </a:p>
            </xdr:txBody>
          </xdr:sp>
          <xdr:sp macro="" textlink="">
            <xdr:nvSpPr>
              <xdr:cNvPr id="2125" name="Rectangle 77"/>
              <xdr:cNvSpPr>
                <a:spLocks noChangeArrowheads="1"/>
              </xdr:cNvSpPr>
            </xdr:nvSpPr>
            <xdr:spPr bwMode="auto">
              <a:xfrm>
                <a:off x="893" y="13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11</a:t>
                </a:r>
              </a:p>
            </xdr:txBody>
          </xdr:sp>
          <xdr:sp macro="" textlink="">
            <xdr:nvSpPr>
              <xdr:cNvPr id="2126" name="Rectangle 78"/>
              <xdr:cNvSpPr>
                <a:spLocks noChangeArrowheads="1"/>
              </xdr:cNvSpPr>
            </xdr:nvSpPr>
            <xdr:spPr bwMode="auto">
              <a:xfrm>
                <a:off x="947" y="13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14</a:t>
                </a:r>
              </a:p>
            </xdr:txBody>
          </xdr:sp>
          <xdr:sp macro="" textlink="">
            <xdr:nvSpPr>
              <xdr:cNvPr id="2127" name="Rectangle 79"/>
              <xdr:cNvSpPr>
                <a:spLocks noChangeArrowheads="1"/>
              </xdr:cNvSpPr>
            </xdr:nvSpPr>
            <xdr:spPr bwMode="auto">
              <a:xfrm>
                <a:off x="1000" y="13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15</a:t>
                </a:r>
              </a:p>
            </xdr:txBody>
          </xdr:sp>
          <xdr:sp macro="" textlink="">
            <xdr:nvSpPr>
              <xdr:cNvPr id="2128" name="Rectangle 80"/>
              <xdr:cNvSpPr>
                <a:spLocks noChangeArrowheads="1"/>
              </xdr:cNvSpPr>
            </xdr:nvSpPr>
            <xdr:spPr bwMode="auto">
              <a:xfrm>
                <a:off x="1054" y="13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18</a:t>
                </a:r>
              </a:p>
            </xdr:txBody>
          </xdr:sp>
          <xdr:sp macro="" textlink="">
            <xdr:nvSpPr>
              <xdr:cNvPr id="2129" name="Rectangle 81"/>
              <xdr:cNvSpPr>
                <a:spLocks noChangeArrowheads="1"/>
              </xdr:cNvSpPr>
            </xdr:nvSpPr>
            <xdr:spPr bwMode="auto">
              <a:xfrm>
                <a:off x="1108" y="13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21</a:t>
                </a:r>
              </a:p>
            </xdr:txBody>
          </xdr:sp>
          <xdr:sp macro="" textlink="">
            <xdr:nvSpPr>
              <xdr:cNvPr id="2130" name="Rectangle 82"/>
              <xdr:cNvSpPr>
                <a:spLocks noChangeArrowheads="1"/>
              </xdr:cNvSpPr>
            </xdr:nvSpPr>
            <xdr:spPr bwMode="auto">
              <a:xfrm>
                <a:off x="1162" y="13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24</a:t>
                </a:r>
              </a:p>
            </xdr:txBody>
          </xdr:sp>
          <xdr:sp macro="" textlink="">
            <xdr:nvSpPr>
              <xdr:cNvPr id="2131" name="Rectangle 83"/>
              <xdr:cNvSpPr>
                <a:spLocks noChangeArrowheads="1"/>
              </xdr:cNvSpPr>
            </xdr:nvSpPr>
            <xdr:spPr bwMode="auto">
              <a:xfrm>
                <a:off x="1227" y="135"/>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0</a:t>
                </a:r>
              </a:p>
            </xdr:txBody>
          </xdr:sp>
          <xdr:sp macro="" textlink="">
            <xdr:nvSpPr>
              <xdr:cNvPr id="2132" name="Rectangle 84"/>
              <xdr:cNvSpPr>
                <a:spLocks noChangeArrowheads="1"/>
              </xdr:cNvSpPr>
            </xdr:nvSpPr>
            <xdr:spPr bwMode="auto">
              <a:xfrm>
                <a:off x="629" y="156"/>
                <a:ext cx="20"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1" i="0" strike="noStrike">
                    <a:solidFill>
                      <a:srgbClr val="000000"/>
                    </a:solidFill>
                    <a:latin typeface="Arial"/>
                    <a:cs typeface="Arial"/>
                  </a:rPr>
                  <a:t>mf</a:t>
                </a:r>
              </a:p>
            </xdr:txBody>
          </xdr:sp>
          <xdr:sp macro="" textlink="">
            <xdr:nvSpPr>
              <xdr:cNvPr id="2133" name="Rectangle 85"/>
              <xdr:cNvSpPr>
                <a:spLocks noChangeArrowheads="1"/>
              </xdr:cNvSpPr>
            </xdr:nvSpPr>
            <xdr:spPr bwMode="auto">
              <a:xfrm>
                <a:off x="682" y="156"/>
                <a:ext cx="28"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1 %</a:t>
                </a:r>
              </a:p>
            </xdr:txBody>
          </xdr:sp>
          <xdr:sp macro="" textlink="">
            <xdr:nvSpPr>
              <xdr:cNvPr id="2134" name="Rectangle 86"/>
              <xdr:cNvSpPr>
                <a:spLocks noChangeArrowheads="1"/>
              </xdr:cNvSpPr>
            </xdr:nvSpPr>
            <xdr:spPr bwMode="auto">
              <a:xfrm>
                <a:off x="737" y="156"/>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a:t>
                </a:r>
              </a:p>
            </xdr:txBody>
          </xdr:sp>
          <xdr:sp macro="" textlink="">
            <xdr:nvSpPr>
              <xdr:cNvPr id="2135" name="Rectangle 87"/>
              <xdr:cNvSpPr>
                <a:spLocks noChangeArrowheads="1"/>
              </xdr:cNvSpPr>
            </xdr:nvSpPr>
            <xdr:spPr bwMode="auto">
              <a:xfrm>
                <a:off x="790" y="156"/>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7</a:t>
                </a:r>
              </a:p>
            </xdr:txBody>
          </xdr:sp>
          <xdr:sp macro="" textlink="">
            <xdr:nvSpPr>
              <xdr:cNvPr id="2136" name="Rectangle 88"/>
              <xdr:cNvSpPr>
                <a:spLocks noChangeArrowheads="1"/>
              </xdr:cNvSpPr>
            </xdr:nvSpPr>
            <xdr:spPr bwMode="auto">
              <a:xfrm>
                <a:off x="844" y="156"/>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9</a:t>
                </a:r>
              </a:p>
            </xdr:txBody>
          </xdr:sp>
          <xdr:sp macro="" textlink="">
            <xdr:nvSpPr>
              <xdr:cNvPr id="2137" name="Rectangle 89"/>
              <xdr:cNvSpPr>
                <a:spLocks noChangeArrowheads="1"/>
              </xdr:cNvSpPr>
            </xdr:nvSpPr>
            <xdr:spPr bwMode="auto">
              <a:xfrm>
                <a:off x="893" y="15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12</a:t>
                </a:r>
              </a:p>
            </xdr:txBody>
          </xdr:sp>
          <xdr:sp macro="" textlink="">
            <xdr:nvSpPr>
              <xdr:cNvPr id="2138" name="Rectangle 90"/>
              <xdr:cNvSpPr>
                <a:spLocks noChangeArrowheads="1"/>
              </xdr:cNvSpPr>
            </xdr:nvSpPr>
            <xdr:spPr bwMode="auto">
              <a:xfrm>
                <a:off x="947" y="15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16</a:t>
                </a:r>
              </a:p>
            </xdr:txBody>
          </xdr:sp>
          <xdr:sp macro="" textlink="">
            <xdr:nvSpPr>
              <xdr:cNvPr id="2139" name="Rectangle 91"/>
              <xdr:cNvSpPr>
                <a:spLocks noChangeArrowheads="1"/>
              </xdr:cNvSpPr>
            </xdr:nvSpPr>
            <xdr:spPr bwMode="auto">
              <a:xfrm>
                <a:off x="1000" y="15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17</a:t>
                </a:r>
              </a:p>
            </xdr:txBody>
          </xdr:sp>
          <xdr:sp macro="" textlink="">
            <xdr:nvSpPr>
              <xdr:cNvPr id="2140" name="Rectangle 92"/>
              <xdr:cNvSpPr>
                <a:spLocks noChangeArrowheads="1"/>
              </xdr:cNvSpPr>
            </xdr:nvSpPr>
            <xdr:spPr bwMode="auto">
              <a:xfrm>
                <a:off x="1054" y="15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20</a:t>
                </a:r>
              </a:p>
            </xdr:txBody>
          </xdr:sp>
          <xdr:sp macro="" textlink="">
            <xdr:nvSpPr>
              <xdr:cNvPr id="2141" name="Rectangle 93"/>
              <xdr:cNvSpPr>
                <a:spLocks noChangeArrowheads="1"/>
              </xdr:cNvSpPr>
            </xdr:nvSpPr>
            <xdr:spPr bwMode="auto">
              <a:xfrm>
                <a:off x="1108" y="15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22</a:t>
                </a:r>
              </a:p>
            </xdr:txBody>
          </xdr:sp>
          <xdr:sp macro="" textlink="">
            <xdr:nvSpPr>
              <xdr:cNvPr id="2142" name="Rectangle 94"/>
              <xdr:cNvSpPr>
                <a:spLocks noChangeArrowheads="1"/>
              </xdr:cNvSpPr>
            </xdr:nvSpPr>
            <xdr:spPr bwMode="auto">
              <a:xfrm>
                <a:off x="1162" y="15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25</a:t>
                </a:r>
              </a:p>
            </xdr:txBody>
          </xdr:sp>
          <xdr:sp macro="" textlink="">
            <xdr:nvSpPr>
              <xdr:cNvPr id="2143" name="Rectangle 95"/>
              <xdr:cNvSpPr>
                <a:spLocks noChangeArrowheads="1"/>
              </xdr:cNvSpPr>
            </xdr:nvSpPr>
            <xdr:spPr bwMode="auto">
              <a:xfrm>
                <a:off x="1218" y="15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20</a:t>
                </a:r>
              </a:p>
            </xdr:txBody>
          </xdr:sp>
          <xdr:sp macro="" textlink="">
            <xdr:nvSpPr>
              <xdr:cNvPr id="2144" name="Rectangle 96"/>
              <xdr:cNvSpPr>
                <a:spLocks noChangeArrowheads="1"/>
              </xdr:cNvSpPr>
            </xdr:nvSpPr>
            <xdr:spPr bwMode="auto">
              <a:xfrm>
                <a:off x="682" y="176"/>
                <a:ext cx="28"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2 %</a:t>
                </a:r>
              </a:p>
            </xdr:txBody>
          </xdr:sp>
          <xdr:sp macro="" textlink="">
            <xdr:nvSpPr>
              <xdr:cNvPr id="2145" name="Rectangle 97"/>
              <xdr:cNvSpPr>
                <a:spLocks noChangeArrowheads="1"/>
              </xdr:cNvSpPr>
            </xdr:nvSpPr>
            <xdr:spPr bwMode="auto">
              <a:xfrm>
                <a:off x="737" y="176"/>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5</a:t>
                </a:r>
              </a:p>
            </xdr:txBody>
          </xdr:sp>
          <xdr:sp macro="" textlink="">
            <xdr:nvSpPr>
              <xdr:cNvPr id="2146" name="Rectangle 98"/>
              <xdr:cNvSpPr>
                <a:spLocks noChangeArrowheads="1"/>
              </xdr:cNvSpPr>
            </xdr:nvSpPr>
            <xdr:spPr bwMode="auto">
              <a:xfrm>
                <a:off x="790" y="176"/>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8</a:t>
                </a:r>
              </a:p>
            </xdr:txBody>
          </xdr:sp>
          <xdr:sp macro="" textlink="">
            <xdr:nvSpPr>
              <xdr:cNvPr id="2147" name="Rectangle 99"/>
              <xdr:cNvSpPr>
                <a:spLocks noChangeArrowheads="1"/>
              </xdr:cNvSpPr>
            </xdr:nvSpPr>
            <xdr:spPr bwMode="auto">
              <a:xfrm>
                <a:off x="839" y="17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11</a:t>
                </a:r>
              </a:p>
            </xdr:txBody>
          </xdr:sp>
          <xdr:sp macro="" textlink="">
            <xdr:nvSpPr>
              <xdr:cNvPr id="2148" name="Rectangle 100"/>
              <xdr:cNvSpPr>
                <a:spLocks noChangeArrowheads="1"/>
              </xdr:cNvSpPr>
            </xdr:nvSpPr>
            <xdr:spPr bwMode="auto">
              <a:xfrm>
                <a:off x="893" y="17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14</a:t>
                </a:r>
              </a:p>
            </xdr:txBody>
          </xdr:sp>
          <xdr:sp macro="" textlink="">
            <xdr:nvSpPr>
              <xdr:cNvPr id="2149" name="Rectangle 101"/>
              <xdr:cNvSpPr>
                <a:spLocks noChangeArrowheads="1"/>
              </xdr:cNvSpPr>
            </xdr:nvSpPr>
            <xdr:spPr bwMode="auto">
              <a:xfrm>
                <a:off x="947" y="17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17</a:t>
                </a:r>
              </a:p>
            </xdr:txBody>
          </xdr:sp>
          <xdr:sp macro="" textlink="">
            <xdr:nvSpPr>
              <xdr:cNvPr id="2150" name="Rectangle 102"/>
              <xdr:cNvSpPr>
                <a:spLocks noChangeArrowheads="1"/>
              </xdr:cNvSpPr>
            </xdr:nvSpPr>
            <xdr:spPr bwMode="auto">
              <a:xfrm>
                <a:off x="1000" y="17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18</a:t>
                </a:r>
              </a:p>
            </xdr:txBody>
          </xdr:sp>
          <xdr:sp macro="" textlink="">
            <xdr:nvSpPr>
              <xdr:cNvPr id="2151" name="Rectangle 103"/>
              <xdr:cNvSpPr>
                <a:spLocks noChangeArrowheads="1"/>
              </xdr:cNvSpPr>
            </xdr:nvSpPr>
            <xdr:spPr bwMode="auto">
              <a:xfrm>
                <a:off x="1054" y="17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21</a:t>
                </a:r>
              </a:p>
            </xdr:txBody>
          </xdr:sp>
          <xdr:sp macro="" textlink="">
            <xdr:nvSpPr>
              <xdr:cNvPr id="2152" name="Rectangle 104"/>
              <xdr:cNvSpPr>
                <a:spLocks noChangeArrowheads="1"/>
              </xdr:cNvSpPr>
            </xdr:nvSpPr>
            <xdr:spPr bwMode="auto">
              <a:xfrm>
                <a:off x="1108" y="17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24</a:t>
                </a:r>
              </a:p>
            </xdr:txBody>
          </xdr:sp>
          <xdr:sp macro="" textlink="">
            <xdr:nvSpPr>
              <xdr:cNvPr id="2153" name="Rectangle 105"/>
              <xdr:cNvSpPr>
                <a:spLocks noChangeArrowheads="1"/>
              </xdr:cNvSpPr>
            </xdr:nvSpPr>
            <xdr:spPr bwMode="auto">
              <a:xfrm>
                <a:off x="1162" y="17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26</a:t>
                </a:r>
              </a:p>
            </xdr:txBody>
          </xdr:sp>
          <xdr:sp macro="" textlink="">
            <xdr:nvSpPr>
              <xdr:cNvPr id="2154" name="Rectangle 106"/>
              <xdr:cNvSpPr>
                <a:spLocks noChangeArrowheads="1"/>
              </xdr:cNvSpPr>
            </xdr:nvSpPr>
            <xdr:spPr bwMode="auto">
              <a:xfrm>
                <a:off x="1218" y="17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40</a:t>
                </a:r>
              </a:p>
            </xdr:txBody>
          </xdr:sp>
          <xdr:sp macro="" textlink="">
            <xdr:nvSpPr>
              <xdr:cNvPr id="2155" name="Rectangle 107"/>
              <xdr:cNvSpPr>
                <a:spLocks noChangeArrowheads="1"/>
              </xdr:cNvSpPr>
            </xdr:nvSpPr>
            <xdr:spPr bwMode="auto">
              <a:xfrm>
                <a:off x="682" y="197"/>
                <a:ext cx="28"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3 %</a:t>
                </a:r>
              </a:p>
            </xdr:txBody>
          </xdr:sp>
          <xdr:sp macro="" textlink="">
            <xdr:nvSpPr>
              <xdr:cNvPr id="2156" name="Rectangle 108"/>
              <xdr:cNvSpPr>
                <a:spLocks noChangeArrowheads="1"/>
              </xdr:cNvSpPr>
            </xdr:nvSpPr>
            <xdr:spPr bwMode="auto">
              <a:xfrm>
                <a:off x="737" y="197"/>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6</a:t>
                </a:r>
              </a:p>
            </xdr:txBody>
          </xdr:sp>
          <xdr:sp macro="" textlink="">
            <xdr:nvSpPr>
              <xdr:cNvPr id="2157" name="Rectangle 109"/>
              <xdr:cNvSpPr>
                <a:spLocks noChangeArrowheads="1"/>
              </xdr:cNvSpPr>
            </xdr:nvSpPr>
            <xdr:spPr bwMode="auto">
              <a:xfrm>
                <a:off x="786" y="19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10</a:t>
                </a:r>
              </a:p>
            </xdr:txBody>
          </xdr:sp>
          <xdr:sp macro="" textlink="">
            <xdr:nvSpPr>
              <xdr:cNvPr id="2158" name="Rectangle 110"/>
              <xdr:cNvSpPr>
                <a:spLocks noChangeArrowheads="1"/>
              </xdr:cNvSpPr>
            </xdr:nvSpPr>
            <xdr:spPr bwMode="auto">
              <a:xfrm>
                <a:off x="839" y="19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12</a:t>
                </a:r>
              </a:p>
            </xdr:txBody>
          </xdr:sp>
          <xdr:sp macro="" textlink="">
            <xdr:nvSpPr>
              <xdr:cNvPr id="2159" name="Rectangle 111"/>
              <xdr:cNvSpPr>
                <a:spLocks noChangeArrowheads="1"/>
              </xdr:cNvSpPr>
            </xdr:nvSpPr>
            <xdr:spPr bwMode="auto">
              <a:xfrm>
                <a:off x="893" y="19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15</a:t>
                </a:r>
              </a:p>
            </xdr:txBody>
          </xdr:sp>
          <xdr:sp macro="" textlink="">
            <xdr:nvSpPr>
              <xdr:cNvPr id="2160" name="Rectangle 112"/>
              <xdr:cNvSpPr>
                <a:spLocks noChangeArrowheads="1"/>
              </xdr:cNvSpPr>
            </xdr:nvSpPr>
            <xdr:spPr bwMode="auto">
              <a:xfrm>
                <a:off x="947" y="19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18</a:t>
                </a:r>
              </a:p>
            </xdr:txBody>
          </xdr:sp>
          <xdr:sp macro="" textlink="">
            <xdr:nvSpPr>
              <xdr:cNvPr id="2161" name="Rectangle 113"/>
              <xdr:cNvSpPr>
                <a:spLocks noChangeArrowheads="1"/>
              </xdr:cNvSpPr>
            </xdr:nvSpPr>
            <xdr:spPr bwMode="auto">
              <a:xfrm>
                <a:off x="1000" y="19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19</a:t>
                </a:r>
              </a:p>
            </xdr:txBody>
          </xdr:sp>
          <xdr:sp macro="" textlink="">
            <xdr:nvSpPr>
              <xdr:cNvPr id="2162" name="Rectangle 114"/>
              <xdr:cNvSpPr>
                <a:spLocks noChangeArrowheads="1"/>
              </xdr:cNvSpPr>
            </xdr:nvSpPr>
            <xdr:spPr bwMode="auto">
              <a:xfrm>
                <a:off x="1054" y="19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22</a:t>
                </a:r>
              </a:p>
            </xdr:txBody>
          </xdr:sp>
          <xdr:sp macro="" textlink="">
            <xdr:nvSpPr>
              <xdr:cNvPr id="2163" name="Rectangle 115"/>
              <xdr:cNvSpPr>
                <a:spLocks noChangeArrowheads="1"/>
              </xdr:cNvSpPr>
            </xdr:nvSpPr>
            <xdr:spPr bwMode="auto">
              <a:xfrm>
                <a:off x="1108" y="19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25</a:t>
                </a:r>
              </a:p>
            </xdr:txBody>
          </xdr:sp>
          <xdr:sp macro="" textlink="">
            <xdr:nvSpPr>
              <xdr:cNvPr id="2164" name="Rectangle 116"/>
              <xdr:cNvSpPr>
                <a:spLocks noChangeArrowheads="1"/>
              </xdr:cNvSpPr>
            </xdr:nvSpPr>
            <xdr:spPr bwMode="auto">
              <a:xfrm>
                <a:off x="1162" y="19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28</a:t>
                </a:r>
              </a:p>
            </xdr:txBody>
          </xdr:sp>
          <xdr:sp macro="" textlink="">
            <xdr:nvSpPr>
              <xdr:cNvPr id="2165" name="Rectangle 117"/>
              <xdr:cNvSpPr>
                <a:spLocks noChangeArrowheads="1"/>
              </xdr:cNvSpPr>
            </xdr:nvSpPr>
            <xdr:spPr bwMode="auto">
              <a:xfrm>
                <a:off x="1218" y="19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60</a:t>
                </a:r>
              </a:p>
            </xdr:txBody>
          </xdr:sp>
          <xdr:sp macro="" textlink="">
            <xdr:nvSpPr>
              <xdr:cNvPr id="2166" name="Rectangle 118"/>
              <xdr:cNvSpPr>
                <a:spLocks noChangeArrowheads="1"/>
              </xdr:cNvSpPr>
            </xdr:nvSpPr>
            <xdr:spPr bwMode="auto">
              <a:xfrm>
                <a:off x="682" y="218"/>
                <a:ext cx="28"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4 %</a:t>
                </a:r>
              </a:p>
            </xdr:txBody>
          </xdr:sp>
          <xdr:sp macro="" textlink="">
            <xdr:nvSpPr>
              <xdr:cNvPr id="2167" name="Rectangle 119"/>
              <xdr:cNvSpPr>
                <a:spLocks noChangeArrowheads="1"/>
              </xdr:cNvSpPr>
            </xdr:nvSpPr>
            <xdr:spPr bwMode="auto">
              <a:xfrm>
                <a:off x="737" y="218"/>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8</a:t>
                </a:r>
              </a:p>
            </xdr:txBody>
          </xdr:sp>
          <xdr:sp macro="" textlink="">
            <xdr:nvSpPr>
              <xdr:cNvPr id="2168" name="Rectangle 120"/>
              <xdr:cNvSpPr>
                <a:spLocks noChangeArrowheads="1"/>
              </xdr:cNvSpPr>
            </xdr:nvSpPr>
            <xdr:spPr bwMode="auto">
              <a:xfrm>
                <a:off x="786" y="21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11</a:t>
                </a:r>
              </a:p>
            </xdr:txBody>
          </xdr:sp>
          <xdr:sp macro="" textlink="">
            <xdr:nvSpPr>
              <xdr:cNvPr id="2169" name="Rectangle 121"/>
              <xdr:cNvSpPr>
                <a:spLocks noChangeArrowheads="1"/>
              </xdr:cNvSpPr>
            </xdr:nvSpPr>
            <xdr:spPr bwMode="auto">
              <a:xfrm>
                <a:off x="839" y="21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13</a:t>
                </a:r>
              </a:p>
            </xdr:txBody>
          </xdr:sp>
          <xdr:sp macro="" textlink="">
            <xdr:nvSpPr>
              <xdr:cNvPr id="2170" name="Rectangle 122"/>
              <xdr:cNvSpPr>
                <a:spLocks noChangeArrowheads="1"/>
              </xdr:cNvSpPr>
            </xdr:nvSpPr>
            <xdr:spPr bwMode="auto">
              <a:xfrm>
                <a:off x="893" y="21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17</a:t>
                </a:r>
              </a:p>
            </xdr:txBody>
          </xdr:sp>
          <xdr:sp macro="" textlink="">
            <xdr:nvSpPr>
              <xdr:cNvPr id="2171" name="Rectangle 123"/>
              <xdr:cNvSpPr>
                <a:spLocks noChangeArrowheads="1"/>
              </xdr:cNvSpPr>
            </xdr:nvSpPr>
            <xdr:spPr bwMode="auto">
              <a:xfrm>
                <a:off x="947" y="21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20</a:t>
                </a:r>
              </a:p>
            </xdr:txBody>
          </xdr:sp>
          <xdr:sp macro="" textlink="">
            <xdr:nvSpPr>
              <xdr:cNvPr id="2172" name="Rectangle 124"/>
              <xdr:cNvSpPr>
                <a:spLocks noChangeArrowheads="1"/>
              </xdr:cNvSpPr>
            </xdr:nvSpPr>
            <xdr:spPr bwMode="auto">
              <a:xfrm>
                <a:off x="1000" y="21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20</a:t>
                </a:r>
              </a:p>
            </xdr:txBody>
          </xdr:sp>
          <xdr:sp macro="" textlink="">
            <xdr:nvSpPr>
              <xdr:cNvPr id="2173" name="Rectangle 125"/>
              <xdr:cNvSpPr>
                <a:spLocks noChangeArrowheads="1"/>
              </xdr:cNvSpPr>
            </xdr:nvSpPr>
            <xdr:spPr bwMode="auto">
              <a:xfrm>
                <a:off x="1054" y="21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23</a:t>
                </a:r>
              </a:p>
            </xdr:txBody>
          </xdr:sp>
          <xdr:sp macro="" textlink="">
            <xdr:nvSpPr>
              <xdr:cNvPr id="2174" name="Rectangle 126"/>
              <xdr:cNvSpPr>
                <a:spLocks noChangeArrowheads="1"/>
              </xdr:cNvSpPr>
            </xdr:nvSpPr>
            <xdr:spPr bwMode="auto">
              <a:xfrm>
                <a:off x="1108" y="21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26</a:t>
                </a:r>
              </a:p>
            </xdr:txBody>
          </xdr:sp>
          <xdr:sp macro="" textlink="">
            <xdr:nvSpPr>
              <xdr:cNvPr id="2175" name="Rectangle 127"/>
              <xdr:cNvSpPr>
                <a:spLocks noChangeArrowheads="1"/>
              </xdr:cNvSpPr>
            </xdr:nvSpPr>
            <xdr:spPr bwMode="auto">
              <a:xfrm>
                <a:off x="1162" y="21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29</a:t>
                </a:r>
              </a:p>
            </xdr:txBody>
          </xdr:sp>
          <xdr:sp macro="" textlink="">
            <xdr:nvSpPr>
              <xdr:cNvPr id="2176" name="Rectangle 128"/>
              <xdr:cNvSpPr>
                <a:spLocks noChangeArrowheads="1"/>
              </xdr:cNvSpPr>
            </xdr:nvSpPr>
            <xdr:spPr bwMode="auto">
              <a:xfrm>
                <a:off x="1218" y="21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80</a:t>
                </a:r>
              </a:p>
            </xdr:txBody>
          </xdr:sp>
          <xdr:sp macro="" textlink="">
            <xdr:nvSpPr>
              <xdr:cNvPr id="2177" name="Rectangle 129"/>
              <xdr:cNvSpPr>
                <a:spLocks noChangeArrowheads="1"/>
              </xdr:cNvSpPr>
            </xdr:nvSpPr>
            <xdr:spPr bwMode="auto">
              <a:xfrm>
                <a:off x="629" y="238"/>
                <a:ext cx="24"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1" i="0" strike="noStrike">
                    <a:solidFill>
                      <a:srgbClr val="000000"/>
                    </a:solidFill>
                    <a:latin typeface="Arial"/>
                    <a:cs typeface="Arial"/>
                  </a:rPr>
                  <a:t>mh</a:t>
                </a:r>
              </a:p>
            </xdr:txBody>
          </xdr:sp>
          <xdr:sp macro="" textlink="">
            <xdr:nvSpPr>
              <xdr:cNvPr id="2178" name="Rectangle 130"/>
              <xdr:cNvSpPr>
                <a:spLocks noChangeArrowheads="1"/>
              </xdr:cNvSpPr>
            </xdr:nvSpPr>
            <xdr:spPr bwMode="auto">
              <a:xfrm>
                <a:off x="682" y="239"/>
                <a:ext cx="28"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5 %</a:t>
                </a:r>
              </a:p>
            </xdr:txBody>
          </xdr:sp>
          <xdr:sp macro="" textlink="">
            <xdr:nvSpPr>
              <xdr:cNvPr id="2179" name="Rectangle 131"/>
              <xdr:cNvSpPr>
                <a:spLocks noChangeArrowheads="1"/>
              </xdr:cNvSpPr>
            </xdr:nvSpPr>
            <xdr:spPr bwMode="auto">
              <a:xfrm>
                <a:off x="737" y="239"/>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9</a:t>
                </a:r>
              </a:p>
            </xdr:txBody>
          </xdr:sp>
          <xdr:sp macro="" textlink="">
            <xdr:nvSpPr>
              <xdr:cNvPr id="2180" name="Rectangle 132"/>
              <xdr:cNvSpPr>
                <a:spLocks noChangeArrowheads="1"/>
              </xdr:cNvSpPr>
            </xdr:nvSpPr>
            <xdr:spPr bwMode="auto">
              <a:xfrm>
                <a:off x="786" y="23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13</a:t>
                </a:r>
              </a:p>
            </xdr:txBody>
          </xdr:sp>
          <xdr:sp macro="" textlink="">
            <xdr:nvSpPr>
              <xdr:cNvPr id="2181" name="Rectangle 133"/>
              <xdr:cNvSpPr>
                <a:spLocks noChangeArrowheads="1"/>
              </xdr:cNvSpPr>
            </xdr:nvSpPr>
            <xdr:spPr bwMode="auto">
              <a:xfrm>
                <a:off x="839" y="23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15</a:t>
                </a:r>
              </a:p>
            </xdr:txBody>
          </xdr:sp>
          <xdr:sp macro="" textlink="">
            <xdr:nvSpPr>
              <xdr:cNvPr id="2182" name="Rectangle 134"/>
              <xdr:cNvSpPr>
                <a:spLocks noChangeArrowheads="1"/>
              </xdr:cNvSpPr>
            </xdr:nvSpPr>
            <xdr:spPr bwMode="auto">
              <a:xfrm>
                <a:off x="893" y="23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18</a:t>
                </a:r>
              </a:p>
            </xdr:txBody>
          </xdr:sp>
          <xdr:sp macro="" textlink="">
            <xdr:nvSpPr>
              <xdr:cNvPr id="2183" name="Rectangle 135"/>
              <xdr:cNvSpPr>
                <a:spLocks noChangeArrowheads="1"/>
              </xdr:cNvSpPr>
            </xdr:nvSpPr>
            <xdr:spPr bwMode="auto">
              <a:xfrm>
                <a:off x="947" y="23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21</a:t>
                </a:r>
              </a:p>
            </xdr:txBody>
          </xdr:sp>
          <xdr:sp macro="" textlink="">
            <xdr:nvSpPr>
              <xdr:cNvPr id="2184" name="Rectangle 136"/>
              <xdr:cNvSpPr>
                <a:spLocks noChangeArrowheads="1"/>
              </xdr:cNvSpPr>
            </xdr:nvSpPr>
            <xdr:spPr bwMode="auto">
              <a:xfrm>
                <a:off x="1000" y="23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21</a:t>
                </a:r>
              </a:p>
            </xdr:txBody>
          </xdr:sp>
          <xdr:sp macro="" textlink="">
            <xdr:nvSpPr>
              <xdr:cNvPr id="2185" name="Rectangle 137"/>
              <xdr:cNvSpPr>
                <a:spLocks noChangeArrowheads="1"/>
              </xdr:cNvSpPr>
            </xdr:nvSpPr>
            <xdr:spPr bwMode="auto">
              <a:xfrm>
                <a:off x="1054" y="23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24</a:t>
                </a:r>
              </a:p>
            </xdr:txBody>
          </xdr:sp>
          <xdr:sp macro="" textlink="">
            <xdr:nvSpPr>
              <xdr:cNvPr id="2186" name="Rectangle 138"/>
              <xdr:cNvSpPr>
                <a:spLocks noChangeArrowheads="1"/>
              </xdr:cNvSpPr>
            </xdr:nvSpPr>
            <xdr:spPr bwMode="auto">
              <a:xfrm>
                <a:off x="1108" y="23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27</a:t>
                </a:r>
              </a:p>
            </xdr:txBody>
          </xdr:sp>
          <xdr:sp macro="" textlink="">
            <xdr:nvSpPr>
              <xdr:cNvPr id="2187" name="Rectangle 139"/>
              <xdr:cNvSpPr>
                <a:spLocks noChangeArrowheads="1"/>
              </xdr:cNvSpPr>
            </xdr:nvSpPr>
            <xdr:spPr bwMode="auto">
              <a:xfrm>
                <a:off x="1162" y="23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30</a:t>
                </a:r>
              </a:p>
            </xdr:txBody>
          </xdr:sp>
          <xdr:sp macro="" textlink="">
            <xdr:nvSpPr>
              <xdr:cNvPr id="2188" name="Rectangle 140"/>
              <xdr:cNvSpPr>
                <a:spLocks noChangeArrowheads="1"/>
              </xdr:cNvSpPr>
            </xdr:nvSpPr>
            <xdr:spPr bwMode="auto">
              <a:xfrm>
                <a:off x="1210" y="239"/>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100</a:t>
                </a:r>
              </a:p>
            </xdr:txBody>
          </xdr:sp>
          <xdr:sp macro="" textlink="">
            <xdr:nvSpPr>
              <xdr:cNvPr id="2189" name="Rectangle 141"/>
              <xdr:cNvSpPr>
                <a:spLocks noChangeArrowheads="1"/>
              </xdr:cNvSpPr>
            </xdr:nvSpPr>
            <xdr:spPr bwMode="auto">
              <a:xfrm>
                <a:off x="682" y="260"/>
                <a:ext cx="28"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6 %</a:t>
                </a:r>
              </a:p>
            </xdr:txBody>
          </xdr:sp>
          <xdr:sp macro="" textlink="">
            <xdr:nvSpPr>
              <xdr:cNvPr id="2190" name="Rectangle 142"/>
              <xdr:cNvSpPr>
                <a:spLocks noChangeArrowheads="1"/>
              </xdr:cNvSpPr>
            </xdr:nvSpPr>
            <xdr:spPr bwMode="auto">
              <a:xfrm>
                <a:off x="732" y="26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11</a:t>
                </a:r>
              </a:p>
            </xdr:txBody>
          </xdr:sp>
          <xdr:sp macro="" textlink="">
            <xdr:nvSpPr>
              <xdr:cNvPr id="2191" name="Rectangle 143"/>
              <xdr:cNvSpPr>
                <a:spLocks noChangeArrowheads="1"/>
              </xdr:cNvSpPr>
            </xdr:nvSpPr>
            <xdr:spPr bwMode="auto">
              <a:xfrm>
                <a:off x="786" y="26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14</a:t>
                </a:r>
              </a:p>
            </xdr:txBody>
          </xdr:sp>
          <xdr:sp macro="" textlink="">
            <xdr:nvSpPr>
              <xdr:cNvPr id="2192" name="Rectangle 144"/>
              <xdr:cNvSpPr>
                <a:spLocks noChangeArrowheads="1"/>
              </xdr:cNvSpPr>
            </xdr:nvSpPr>
            <xdr:spPr bwMode="auto">
              <a:xfrm>
                <a:off x="839" y="26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16</a:t>
                </a:r>
              </a:p>
            </xdr:txBody>
          </xdr:sp>
          <xdr:sp macro="" textlink="">
            <xdr:nvSpPr>
              <xdr:cNvPr id="2193" name="Rectangle 145"/>
              <xdr:cNvSpPr>
                <a:spLocks noChangeArrowheads="1"/>
              </xdr:cNvSpPr>
            </xdr:nvSpPr>
            <xdr:spPr bwMode="auto">
              <a:xfrm>
                <a:off x="893" y="26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19</a:t>
                </a:r>
              </a:p>
            </xdr:txBody>
          </xdr:sp>
          <xdr:sp macro="" textlink="">
            <xdr:nvSpPr>
              <xdr:cNvPr id="2194" name="Rectangle 146"/>
              <xdr:cNvSpPr>
                <a:spLocks noChangeArrowheads="1"/>
              </xdr:cNvSpPr>
            </xdr:nvSpPr>
            <xdr:spPr bwMode="auto">
              <a:xfrm>
                <a:off x="947" y="26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22</a:t>
                </a:r>
              </a:p>
            </xdr:txBody>
          </xdr:sp>
          <xdr:sp macro="" textlink="">
            <xdr:nvSpPr>
              <xdr:cNvPr id="2195" name="Rectangle 147"/>
              <xdr:cNvSpPr>
                <a:spLocks noChangeArrowheads="1"/>
              </xdr:cNvSpPr>
            </xdr:nvSpPr>
            <xdr:spPr bwMode="auto">
              <a:xfrm>
                <a:off x="1000" y="26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23</a:t>
                </a:r>
              </a:p>
            </xdr:txBody>
          </xdr:sp>
          <xdr:sp macro="" textlink="">
            <xdr:nvSpPr>
              <xdr:cNvPr id="2196" name="Rectangle 148"/>
              <xdr:cNvSpPr>
                <a:spLocks noChangeArrowheads="1"/>
              </xdr:cNvSpPr>
            </xdr:nvSpPr>
            <xdr:spPr bwMode="auto">
              <a:xfrm>
                <a:off x="1054" y="26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25</a:t>
                </a:r>
              </a:p>
            </xdr:txBody>
          </xdr:sp>
          <xdr:sp macro="" textlink="">
            <xdr:nvSpPr>
              <xdr:cNvPr id="2197" name="Rectangle 149"/>
              <xdr:cNvSpPr>
                <a:spLocks noChangeArrowheads="1"/>
              </xdr:cNvSpPr>
            </xdr:nvSpPr>
            <xdr:spPr bwMode="auto">
              <a:xfrm>
                <a:off x="1108" y="26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28</a:t>
                </a:r>
              </a:p>
            </xdr:txBody>
          </xdr:sp>
          <xdr:sp macro="" textlink="">
            <xdr:nvSpPr>
              <xdr:cNvPr id="2198" name="Rectangle 150"/>
              <xdr:cNvSpPr>
                <a:spLocks noChangeArrowheads="1"/>
              </xdr:cNvSpPr>
            </xdr:nvSpPr>
            <xdr:spPr bwMode="auto">
              <a:xfrm>
                <a:off x="1162" y="26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31</a:t>
                </a:r>
              </a:p>
            </xdr:txBody>
          </xdr:sp>
          <xdr:sp macro="" textlink="">
            <xdr:nvSpPr>
              <xdr:cNvPr id="2199" name="Rectangle 151"/>
              <xdr:cNvSpPr>
                <a:spLocks noChangeArrowheads="1"/>
              </xdr:cNvSpPr>
            </xdr:nvSpPr>
            <xdr:spPr bwMode="auto">
              <a:xfrm>
                <a:off x="1210" y="260"/>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120</a:t>
                </a:r>
              </a:p>
            </xdr:txBody>
          </xdr:sp>
          <xdr:sp macro="" textlink="">
            <xdr:nvSpPr>
              <xdr:cNvPr id="2200" name="Rectangle 152"/>
              <xdr:cNvSpPr>
                <a:spLocks noChangeArrowheads="1"/>
              </xdr:cNvSpPr>
            </xdr:nvSpPr>
            <xdr:spPr bwMode="auto">
              <a:xfrm>
                <a:off x="682" y="281"/>
                <a:ext cx="28"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7 %</a:t>
                </a:r>
              </a:p>
            </xdr:txBody>
          </xdr:sp>
          <xdr:sp macro="" textlink="">
            <xdr:nvSpPr>
              <xdr:cNvPr id="2201" name="Rectangle 153"/>
              <xdr:cNvSpPr>
                <a:spLocks noChangeArrowheads="1"/>
              </xdr:cNvSpPr>
            </xdr:nvSpPr>
            <xdr:spPr bwMode="auto">
              <a:xfrm>
                <a:off x="732" y="28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13</a:t>
                </a:r>
              </a:p>
            </xdr:txBody>
          </xdr:sp>
          <xdr:sp macro="" textlink="">
            <xdr:nvSpPr>
              <xdr:cNvPr id="2202" name="Rectangle 154"/>
              <xdr:cNvSpPr>
                <a:spLocks noChangeArrowheads="1"/>
              </xdr:cNvSpPr>
            </xdr:nvSpPr>
            <xdr:spPr bwMode="auto">
              <a:xfrm>
                <a:off x="786" y="28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16</a:t>
                </a:r>
              </a:p>
            </xdr:txBody>
          </xdr:sp>
          <xdr:sp macro="" textlink="">
            <xdr:nvSpPr>
              <xdr:cNvPr id="2203" name="Rectangle 155"/>
              <xdr:cNvSpPr>
                <a:spLocks noChangeArrowheads="1"/>
              </xdr:cNvSpPr>
            </xdr:nvSpPr>
            <xdr:spPr bwMode="auto">
              <a:xfrm>
                <a:off x="839" y="28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17</a:t>
                </a:r>
              </a:p>
            </xdr:txBody>
          </xdr:sp>
          <xdr:sp macro="" textlink="">
            <xdr:nvSpPr>
              <xdr:cNvPr id="2204" name="Rectangle 156"/>
              <xdr:cNvSpPr>
                <a:spLocks noChangeArrowheads="1"/>
              </xdr:cNvSpPr>
            </xdr:nvSpPr>
            <xdr:spPr bwMode="auto">
              <a:xfrm>
                <a:off x="893" y="28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21</a:t>
                </a:r>
              </a:p>
            </xdr:txBody>
          </xdr:sp>
          <xdr:sp macro="" textlink="">
            <xdr:nvSpPr>
              <xdr:cNvPr id="2205" name="Rectangle 157"/>
              <xdr:cNvSpPr>
                <a:spLocks noChangeArrowheads="1"/>
              </xdr:cNvSpPr>
            </xdr:nvSpPr>
            <xdr:spPr bwMode="auto">
              <a:xfrm>
                <a:off x="947" y="28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24</a:t>
                </a:r>
              </a:p>
            </xdr:txBody>
          </xdr:sp>
          <xdr:sp macro="" textlink="">
            <xdr:nvSpPr>
              <xdr:cNvPr id="2206" name="Rectangle 158"/>
              <xdr:cNvSpPr>
                <a:spLocks noChangeArrowheads="1"/>
              </xdr:cNvSpPr>
            </xdr:nvSpPr>
            <xdr:spPr bwMode="auto">
              <a:xfrm>
                <a:off x="1000" y="28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24</a:t>
                </a:r>
              </a:p>
            </xdr:txBody>
          </xdr:sp>
          <xdr:sp macro="" textlink="">
            <xdr:nvSpPr>
              <xdr:cNvPr id="2207" name="Rectangle 159"/>
              <xdr:cNvSpPr>
                <a:spLocks noChangeArrowheads="1"/>
              </xdr:cNvSpPr>
            </xdr:nvSpPr>
            <xdr:spPr bwMode="auto">
              <a:xfrm>
                <a:off x="1054" y="28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26</a:t>
                </a:r>
              </a:p>
            </xdr:txBody>
          </xdr:sp>
          <xdr:sp macro="" textlink="">
            <xdr:nvSpPr>
              <xdr:cNvPr id="2208" name="Rectangle 160"/>
              <xdr:cNvSpPr>
                <a:spLocks noChangeArrowheads="1"/>
              </xdr:cNvSpPr>
            </xdr:nvSpPr>
            <xdr:spPr bwMode="auto">
              <a:xfrm>
                <a:off x="1108" y="28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29</a:t>
                </a:r>
              </a:p>
            </xdr:txBody>
          </xdr:sp>
          <xdr:sp macro="" textlink="">
            <xdr:nvSpPr>
              <xdr:cNvPr id="2209" name="Rectangle 161"/>
              <xdr:cNvSpPr>
                <a:spLocks noChangeArrowheads="1"/>
              </xdr:cNvSpPr>
            </xdr:nvSpPr>
            <xdr:spPr bwMode="auto">
              <a:xfrm>
                <a:off x="1162" y="28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32</a:t>
                </a:r>
              </a:p>
            </xdr:txBody>
          </xdr:sp>
          <xdr:sp macro="" textlink="">
            <xdr:nvSpPr>
              <xdr:cNvPr id="2210" name="Rectangle 162"/>
              <xdr:cNvSpPr>
                <a:spLocks noChangeArrowheads="1"/>
              </xdr:cNvSpPr>
            </xdr:nvSpPr>
            <xdr:spPr bwMode="auto">
              <a:xfrm>
                <a:off x="1210" y="281"/>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140</a:t>
                </a:r>
              </a:p>
            </xdr:txBody>
          </xdr:sp>
          <xdr:sp macro="" textlink="">
            <xdr:nvSpPr>
              <xdr:cNvPr id="2211" name="Rectangle 163"/>
              <xdr:cNvSpPr>
                <a:spLocks noChangeArrowheads="1"/>
              </xdr:cNvSpPr>
            </xdr:nvSpPr>
            <xdr:spPr bwMode="auto">
              <a:xfrm>
                <a:off x="682" y="301"/>
                <a:ext cx="28"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8 %</a:t>
                </a:r>
              </a:p>
            </xdr:txBody>
          </xdr:sp>
          <xdr:sp macro="" textlink="">
            <xdr:nvSpPr>
              <xdr:cNvPr id="2212" name="Rectangle 164"/>
              <xdr:cNvSpPr>
                <a:spLocks noChangeArrowheads="1"/>
              </xdr:cNvSpPr>
            </xdr:nvSpPr>
            <xdr:spPr bwMode="auto">
              <a:xfrm>
                <a:off x="732" y="30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14</a:t>
                </a:r>
              </a:p>
            </xdr:txBody>
          </xdr:sp>
          <xdr:sp macro="" textlink="">
            <xdr:nvSpPr>
              <xdr:cNvPr id="2213" name="Rectangle 165"/>
              <xdr:cNvSpPr>
                <a:spLocks noChangeArrowheads="1"/>
              </xdr:cNvSpPr>
            </xdr:nvSpPr>
            <xdr:spPr bwMode="auto">
              <a:xfrm>
                <a:off x="786" y="30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17</a:t>
                </a:r>
              </a:p>
            </xdr:txBody>
          </xdr:sp>
          <xdr:sp macro="" textlink="">
            <xdr:nvSpPr>
              <xdr:cNvPr id="2214" name="Rectangle 166"/>
              <xdr:cNvSpPr>
                <a:spLocks noChangeArrowheads="1"/>
              </xdr:cNvSpPr>
            </xdr:nvSpPr>
            <xdr:spPr bwMode="auto">
              <a:xfrm>
                <a:off x="839" y="30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19</a:t>
                </a:r>
              </a:p>
            </xdr:txBody>
          </xdr:sp>
          <xdr:sp macro="" textlink="">
            <xdr:nvSpPr>
              <xdr:cNvPr id="2215" name="Rectangle 167"/>
              <xdr:cNvSpPr>
                <a:spLocks noChangeArrowheads="1"/>
              </xdr:cNvSpPr>
            </xdr:nvSpPr>
            <xdr:spPr bwMode="auto">
              <a:xfrm>
                <a:off x="893" y="30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22</a:t>
                </a:r>
              </a:p>
            </xdr:txBody>
          </xdr:sp>
          <xdr:sp macro="" textlink="">
            <xdr:nvSpPr>
              <xdr:cNvPr id="2216" name="Rectangle 168"/>
              <xdr:cNvSpPr>
                <a:spLocks noChangeArrowheads="1"/>
              </xdr:cNvSpPr>
            </xdr:nvSpPr>
            <xdr:spPr bwMode="auto">
              <a:xfrm>
                <a:off x="947" y="30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25</a:t>
                </a:r>
              </a:p>
            </xdr:txBody>
          </xdr:sp>
          <xdr:sp macro="" textlink="">
            <xdr:nvSpPr>
              <xdr:cNvPr id="2217" name="Rectangle 169"/>
              <xdr:cNvSpPr>
                <a:spLocks noChangeArrowheads="1"/>
              </xdr:cNvSpPr>
            </xdr:nvSpPr>
            <xdr:spPr bwMode="auto">
              <a:xfrm>
                <a:off x="1000" y="30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25</a:t>
                </a:r>
              </a:p>
            </xdr:txBody>
          </xdr:sp>
          <xdr:sp macro="" textlink="">
            <xdr:nvSpPr>
              <xdr:cNvPr id="2218" name="Rectangle 170"/>
              <xdr:cNvSpPr>
                <a:spLocks noChangeArrowheads="1"/>
              </xdr:cNvSpPr>
            </xdr:nvSpPr>
            <xdr:spPr bwMode="auto">
              <a:xfrm>
                <a:off x="1054" y="30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28</a:t>
                </a:r>
              </a:p>
            </xdr:txBody>
          </xdr:sp>
          <xdr:sp macro="" textlink="">
            <xdr:nvSpPr>
              <xdr:cNvPr id="2219" name="Rectangle 171"/>
              <xdr:cNvSpPr>
                <a:spLocks noChangeArrowheads="1"/>
              </xdr:cNvSpPr>
            </xdr:nvSpPr>
            <xdr:spPr bwMode="auto">
              <a:xfrm>
                <a:off x="1108" y="30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30</a:t>
                </a:r>
              </a:p>
            </xdr:txBody>
          </xdr:sp>
          <xdr:sp macro="" textlink="">
            <xdr:nvSpPr>
              <xdr:cNvPr id="2220" name="Rectangle 172"/>
              <xdr:cNvSpPr>
                <a:spLocks noChangeArrowheads="1"/>
              </xdr:cNvSpPr>
            </xdr:nvSpPr>
            <xdr:spPr bwMode="auto">
              <a:xfrm>
                <a:off x="1162" y="30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33</a:t>
                </a:r>
              </a:p>
            </xdr:txBody>
          </xdr:sp>
          <xdr:sp macro="" textlink="">
            <xdr:nvSpPr>
              <xdr:cNvPr id="2221" name="Rectangle 173"/>
              <xdr:cNvSpPr>
                <a:spLocks noChangeArrowheads="1"/>
              </xdr:cNvSpPr>
            </xdr:nvSpPr>
            <xdr:spPr bwMode="auto">
              <a:xfrm>
                <a:off x="1210" y="301"/>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160</a:t>
                </a:r>
              </a:p>
            </xdr:txBody>
          </xdr:sp>
          <xdr:sp macro="" textlink="">
            <xdr:nvSpPr>
              <xdr:cNvPr id="2222" name="Rectangle 174"/>
              <xdr:cNvSpPr>
                <a:spLocks noChangeArrowheads="1"/>
              </xdr:cNvSpPr>
            </xdr:nvSpPr>
            <xdr:spPr bwMode="auto">
              <a:xfrm>
                <a:off x="631" y="322"/>
                <a:ext cx="21"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1" i="0" strike="noStrike">
                    <a:solidFill>
                      <a:srgbClr val="000000"/>
                    </a:solidFill>
                    <a:latin typeface="Arial"/>
                    <a:cs typeface="Arial"/>
                  </a:rPr>
                  <a:t>mr</a:t>
                </a:r>
              </a:p>
            </xdr:txBody>
          </xdr:sp>
          <xdr:sp macro="" textlink="">
            <xdr:nvSpPr>
              <xdr:cNvPr id="2223" name="Rectangle 175"/>
              <xdr:cNvSpPr>
                <a:spLocks noChangeArrowheads="1"/>
              </xdr:cNvSpPr>
            </xdr:nvSpPr>
            <xdr:spPr bwMode="auto">
              <a:xfrm>
                <a:off x="682" y="322"/>
                <a:ext cx="28"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9 %</a:t>
                </a:r>
              </a:p>
            </xdr:txBody>
          </xdr:sp>
          <xdr:sp macro="" textlink="">
            <xdr:nvSpPr>
              <xdr:cNvPr id="2224" name="Rectangle 176"/>
              <xdr:cNvSpPr>
                <a:spLocks noChangeArrowheads="1"/>
              </xdr:cNvSpPr>
            </xdr:nvSpPr>
            <xdr:spPr bwMode="auto">
              <a:xfrm>
                <a:off x="732" y="322"/>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16</a:t>
                </a:r>
              </a:p>
            </xdr:txBody>
          </xdr:sp>
          <xdr:sp macro="" textlink="">
            <xdr:nvSpPr>
              <xdr:cNvPr id="2225" name="Rectangle 177"/>
              <xdr:cNvSpPr>
                <a:spLocks noChangeArrowheads="1"/>
              </xdr:cNvSpPr>
            </xdr:nvSpPr>
            <xdr:spPr bwMode="auto">
              <a:xfrm>
                <a:off x="786" y="322"/>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19</a:t>
                </a:r>
              </a:p>
            </xdr:txBody>
          </xdr:sp>
          <xdr:sp macro="" textlink="">
            <xdr:nvSpPr>
              <xdr:cNvPr id="2226" name="Rectangle 178"/>
              <xdr:cNvSpPr>
                <a:spLocks noChangeArrowheads="1"/>
              </xdr:cNvSpPr>
            </xdr:nvSpPr>
            <xdr:spPr bwMode="auto">
              <a:xfrm>
                <a:off x="839" y="322"/>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20</a:t>
                </a:r>
              </a:p>
            </xdr:txBody>
          </xdr:sp>
          <xdr:sp macro="" textlink="">
            <xdr:nvSpPr>
              <xdr:cNvPr id="2227" name="Rectangle 179"/>
              <xdr:cNvSpPr>
                <a:spLocks noChangeArrowheads="1"/>
              </xdr:cNvSpPr>
            </xdr:nvSpPr>
            <xdr:spPr bwMode="auto">
              <a:xfrm>
                <a:off x="893" y="322"/>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23</a:t>
                </a:r>
              </a:p>
            </xdr:txBody>
          </xdr:sp>
          <xdr:sp macro="" textlink="">
            <xdr:nvSpPr>
              <xdr:cNvPr id="2228" name="Rectangle 180"/>
              <xdr:cNvSpPr>
                <a:spLocks noChangeArrowheads="1"/>
              </xdr:cNvSpPr>
            </xdr:nvSpPr>
            <xdr:spPr bwMode="auto">
              <a:xfrm>
                <a:off x="947" y="322"/>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26</a:t>
                </a:r>
              </a:p>
            </xdr:txBody>
          </xdr:sp>
          <xdr:sp macro="" textlink="">
            <xdr:nvSpPr>
              <xdr:cNvPr id="2229" name="Rectangle 181"/>
              <xdr:cNvSpPr>
                <a:spLocks noChangeArrowheads="1"/>
              </xdr:cNvSpPr>
            </xdr:nvSpPr>
            <xdr:spPr bwMode="auto">
              <a:xfrm>
                <a:off x="1000" y="322"/>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26</a:t>
                </a:r>
              </a:p>
            </xdr:txBody>
          </xdr:sp>
          <xdr:sp macro="" textlink="">
            <xdr:nvSpPr>
              <xdr:cNvPr id="2230" name="Rectangle 182"/>
              <xdr:cNvSpPr>
                <a:spLocks noChangeArrowheads="1"/>
              </xdr:cNvSpPr>
            </xdr:nvSpPr>
            <xdr:spPr bwMode="auto">
              <a:xfrm>
                <a:off x="1054" y="322"/>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29</a:t>
                </a:r>
              </a:p>
            </xdr:txBody>
          </xdr:sp>
          <xdr:sp macro="" textlink="">
            <xdr:nvSpPr>
              <xdr:cNvPr id="2231" name="Rectangle 183"/>
              <xdr:cNvSpPr>
                <a:spLocks noChangeArrowheads="1"/>
              </xdr:cNvSpPr>
            </xdr:nvSpPr>
            <xdr:spPr bwMode="auto">
              <a:xfrm>
                <a:off x="1108" y="322"/>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31</a:t>
                </a:r>
              </a:p>
            </xdr:txBody>
          </xdr:sp>
          <xdr:sp macro="" textlink="">
            <xdr:nvSpPr>
              <xdr:cNvPr id="2232" name="Rectangle 184"/>
              <xdr:cNvSpPr>
                <a:spLocks noChangeArrowheads="1"/>
              </xdr:cNvSpPr>
            </xdr:nvSpPr>
            <xdr:spPr bwMode="auto">
              <a:xfrm>
                <a:off x="1162" y="322"/>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34</a:t>
                </a:r>
              </a:p>
            </xdr:txBody>
          </xdr:sp>
          <xdr:sp macro="" textlink="">
            <xdr:nvSpPr>
              <xdr:cNvPr id="2233" name="Rectangle 185"/>
              <xdr:cNvSpPr>
                <a:spLocks noChangeArrowheads="1"/>
              </xdr:cNvSpPr>
            </xdr:nvSpPr>
            <xdr:spPr bwMode="auto">
              <a:xfrm>
                <a:off x="1210" y="322"/>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180</a:t>
                </a:r>
              </a:p>
            </xdr:txBody>
          </xdr:sp>
          <xdr:sp macro="" textlink="">
            <xdr:nvSpPr>
              <xdr:cNvPr id="2234" name="Rectangle 186"/>
              <xdr:cNvSpPr>
                <a:spLocks noChangeArrowheads="1"/>
              </xdr:cNvSpPr>
            </xdr:nvSpPr>
            <xdr:spPr bwMode="auto">
              <a:xfrm>
                <a:off x="673" y="343"/>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10 %</a:t>
                </a:r>
              </a:p>
            </xdr:txBody>
          </xdr:sp>
          <xdr:sp macro="" textlink="">
            <xdr:nvSpPr>
              <xdr:cNvPr id="2235" name="Rectangle 187"/>
              <xdr:cNvSpPr>
                <a:spLocks noChangeArrowheads="1"/>
              </xdr:cNvSpPr>
            </xdr:nvSpPr>
            <xdr:spPr bwMode="auto">
              <a:xfrm>
                <a:off x="732" y="343"/>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17</a:t>
                </a:r>
              </a:p>
            </xdr:txBody>
          </xdr:sp>
          <xdr:sp macro="" textlink="">
            <xdr:nvSpPr>
              <xdr:cNvPr id="2236" name="Rectangle 188"/>
              <xdr:cNvSpPr>
                <a:spLocks noChangeArrowheads="1"/>
              </xdr:cNvSpPr>
            </xdr:nvSpPr>
            <xdr:spPr bwMode="auto">
              <a:xfrm>
                <a:off x="786" y="343"/>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20</a:t>
                </a:r>
              </a:p>
            </xdr:txBody>
          </xdr:sp>
          <xdr:sp macro="" textlink="">
            <xdr:nvSpPr>
              <xdr:cNvPr id="2237" name="Rectangle 189"/>
              <xdr:cNvSpPr>
                <a:spLocks noChangeArrowheads="1"/>
              </xdr:cNvSpPr>
            </xdr:nvSpPr>
            <xdr:spPr bwMode="auto">
              <a:xfrm>
                <a:off x="839" y="343"/>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21</a:t>
                </a:r>
              </a:p>
            </xdr:txBody>
          </xdr:sp>
          <xdr:sp macro="" textlink="">
            <xdr:nvSpPr>
              <xdr:cNvPr id="2238" name="Rectangle 190"/>
              <xdr:cNvSpPr>
                <a:spLocks noChangeArrowheads="1"/>
              </xdr:cNvSpPr>
            </xdr:nvSpPr>
            <xdr:spPr bwMode="auto">
              <a:xfrm>
                <a:off x="893" y="343"/>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24</a:t>
                </a:r>
              </a:p>
            </xdr:txBody>
          </xdr:sp>
          <xdr:sp macro="" textlink="">
            <xdr:nvSpPr>
              <xdr:cNvPr id="2239" name="Rectangle 191"/>
              <xdr:cNvSpPr>
                <a:spLocks noChangeArrowheads="1"/>
              </xdr:cNvSpPr>
            </xdr:nvSpPr>
            <xdr:spPr bwMode="auto">
              <a:xfrm>
                <a:off x="947" y="343"/>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27</a:t>
                </a:r>
              </a:p>
            </xdr:txBody>
          </xdr:sp>
          <xdr:sp macro="" textlink="">
            <xdr:nvSpPr>
              <xdr:cNvPr id="2240" name="Rectangle 192"/>
              <xdr:cNvSpPr>
                <a:spLocks noChangeArrowheads="1"/>
              </xdr:cNvSpPr>
            </xdr:nvSpPr>
            <xdr:spPr bwMode="auto">
              <a:xfrm>
                <a:off x="1000" y="343"/>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27</a:t>
                </a:r>
              </a:p>
            </xdr:txBody>
          </xdr:sp>
          <xdr:sp macro="" textlink="">
            <xdr:nvSpPr>
              <xdr:cNvPr id="2241" name="Rectangle 193"/>
              <xdr:cNvSpPr>
                <a:spLocks noChangeArrowheads="1"/>
              </xdr:cNvSpPr>
            </xdr:nvSpPr>
            <xdr:spPr bwMode="auto">
              <a:xfrm>
                <a:off x="1054" y="343"/>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30</a:t>
                </a:r>
              </a:p>
            </xdr:txBody>
          </xdr:sp>
          <xdr:sp macro="" textlink="">
            <xdr:nvSpPr>
              <xdr:cNvPr id="2242" name="Rectangle 194"/>
              <xdr:cNvSpPr>
                <a:spLocks noChangeArrowheads="1"/>
              </xdr:cNvSpPr>
            </xdr:nvSpPr>
            <xdr:spPr bwMode="auto">
              <a:xfrm>
                <a:off x="1108" y="343"/>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32</a:t>
                </a:r>
              </a:p>
            </xdr:txBody>
          </xdr:sp>
          <xdr:sp macro="" textlink="">
            <xdr:nvSpPr>
              <xdr:cNvPr id="2243" name="Rectangle 195"/>
              <xdr:cNvSpPr>
                <a:spLocks noChangeArrowheads="1"/>
              </xdr:cNvSpPr>
            </xdr:nvSpPr>
            <xdr:spPr bwMode="auto">
              <a:xfrm>
                <a:off x="1162" y="343"/>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35</a:t>
                </a:r>
              </a:p>
            </xdr:txBody>
          </xdr:sp>
          <xdr:sp macro="" textlink="">
            <xdr:nvSpPr>
              <xdr:cNvPr id="2244" name="Rectangle 196"/>
              <xdr:cNvSpPr>
                <a:spLocks noChangeArrowheads="1"/>
              </xdr:cNvSpPr>
            </xdr:nvSpPr>
            <xdr:spPr bwMode="auto">
              <a:xfrm>
                <a:off x="1210" y="343"/>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200</a:t>
                </a:r>
              </a:p>
            </xdr:txBody>
          </xdr:sp>
          <xdr:sp macro="" textlink="">
            <xdr:nvSpPr>
              <xdr:cNvPr id="2245" name="Rectangle 197"/>
              <xdr:cNvSpPr>
                <a:spLocks noChangeArrowheads="1"/>
              </xdr:cNvSpPr>
            </xdr:nvSpPr>
            <xdr:spPr bwMode="auto">
              <a:xfrm>
                <a:off x="673" y="364"/>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11 %</a:t>
                </a:r>
              </a:p>
            </xdr:txBody>
          </xdr:sp>
          <xdr:sp macro="" textlink="">
            <xdr:nvSpPr>
              <xdr:cNvPr id="2246" name="Rectangle 198"/>
              <xdr:cNvSpPr>
                <a:spLocks noChangeArrowheads="1"/>
              </xdr:cNvSpPr>
            </xdr:nvSpPr>
            <xdr:spPr bwMode="auto">
              <a:xfrm>
                <a:off x="732" y="364"/>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18</a:t>
                </a:r>
              </a:p>
            </xdr:txBody>
          </xdr:sp>
          <xdr:sp macro="" textlink="">
            <xdr:nvSpPr>
              <xdr:cNvPr id="2247" name="Rectangle 199"/>
              <xdr:cNvSpPr>
                <a:spLocks noChangeArrowheads="1"/>
              </xdr:cNvSpPr>
            </xdr:nvSpPr>
            <xdr:spPr bwMode="auto">
              <a:xfrm>
                <a:off x="786" y="364"/>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22</a:t>
                </a:r>
              </a:p>
            </xdr:txBody>
          </xdr:sp>
          <xdr:sp macro="" textlink="">
            <xdr:nvSpPr>
              <xdr:cNvPr id="2248" name="Rectangle 200"/>
              <xdr:cNvSpPr>
                <a:spLocks noChangeArrowheads="1"/>
              </xdr:cNvSpPr>
            </xdr:nvSpPr>
            <xdr:spPr bwMode="auto">
              <a:xfrm>
                <a:off x="839" y="364"/>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23</a:t>
                </a:r>
              </a:p>
            </xdr:txBody>
          </xdr:sp>
          <xdr:sp macro="" textlink="">
            <xdr:nvSpPr>
              <xdr:cNvPr id="2249" name="Rectangle 201"/>
              <xdr:cNvSpPr>
                <a:spLocks noChangeArrowheads="1"/>
              </xdr:cNvSpPr>
            </xdr:nvSpPr>
            <xdr:spPr bwMode="auto">
              <a:xfrm>
                <a:off x="893" y="364"/>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26</a:t>
                </a:r>
              </a:p>
            </xdr:txBody>
          </xdr:sp>
          <xdr:sp macro="" textlink="">
            <xdr:nvSpPr>
              <xdr:cNvPr id="2250" name="Rectangle 202"/>
              <xdr:cNvSpPr>
                <a:spLocks noChangeArrowheads="1"/>
              </xdr:cNvSpPr>
            </xdr:nvSpPr>
            <xdr:spPr bwMode="auto">
              <a:xfrm>
                <a:off x="947" y="364"/>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29</a:t>
                </a:r>
              </a:p>
            </xdr:txBody>
          </xdr:sp>
          <xdr:sp macro="" textlink="">
            <xdr:nvSpPr>
              <xdr:cNvPr id="2251" name="Rectangle 203"/>
              <xdr:cNvSpPr>
                <a:spLocks noChangeArrowheads="1"/>
              </xdr:cNvSpPr>
            </xdr:nvSpPr>
            <xdr:spPr bwMode="auto">
              <a:xfrm>
                <a:off x="1000" y="364"/>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28</a:t>
                </a:r>
              </a:p>
            </xdr:txBody>
          </xdr:sp>
          <xdr:sp macro="" textlink="">
            <xdr:nvSpPr>
              <xdr:cNvPr id="2252" name="Rectangle 204"/>
              <xdr:cNvSpPr>
                <a:spLocks noChangeArrowheads="1"/>
              </xdr:cNvSpPr>
            </xdr:nvSpPr>
            <xdr:spPr bwMode="auto">
              <a:xfrm>
                <a:off x="1054" y="364"/>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31</a:t>
                </a:r>
              </a:p>
            </xdr:txBody>
          </xdr:sp>
          <xdr:sp macro="" textlink="">
            <xdr:nvSpPr>
              <xdr:cNvPr id="2253" name="Rectangle 205"/>
              <xdr:cNvSpPr>
                <a:spLocks noChangeArrowheads="1"/>
              </xdr:cNvSpPr>
            </xdr:nvSpPr>
            <xdr:spPr bwMode="auto">
              <a:xfrm>
                <a:off x="1108" y="364"/>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33</a:t>
                </a:r>
              </a:p>
            </xdr:txBody>
          </xdr:sp>
          <xdr:sp macro="" textlink="">
            <xdr:nvSpPr>
              <xdr:cNvPr id="2254" name="Rectangle 206"/>
              <xdr:cNvSpPr>
                <a:spLocks noChangeArrowheads="1"/>
              </xdr:cNvSpPr>
            </xdr:nvSpPr>
            <xdr:spPr bwMode="auto">
              <a:xfrm>
                <a:off x="1162" y="364"/>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36</a:t>
                </a:r>
              </a:p>
            </xdr:txBody>
          </xdr:sp>
          <xdr:sp macro="" textlink="">
            <xdr:nvSpPr>
              <xdr:cNvPr id="2255" name="Rectangle 207"/>
              <xdr:cNvSpPr>
                <a:spLocks noChangeArrowheads="1"/>
              </xdr:cNvSpPr>
            </xdr:nvSpPr>
            <xdr:spPr bwMode="auto">
              <a:xfrm>
                <a:off x="1210" y="364"/>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220</a:t>
                </a:r>
              </a:p>
            </xdr:txBody>
          </xdr:sp>
          <xdr:sp macro="" textlink="">
            <xdr:nvSpPr>
              <xdr:cNvPr id="2256" name="Rectangle 208"/>
              <xdr:cNvSpPr>
                <a:spLocks noChangeArrowheads="1"/>
              </xdr:cNvSpPr>
            </xdr:nvSpPr>
            <xdr:spPr bwMode="auto">
              <a:xfrm>
                <a:off x="673" y="385"/>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12 %</a:t>
                </a:r>
              </a:p>
            </xdr:txBody>
          </xdr:sp>
          <xdr:sp macro="" textlink="">
            <xdr:nvSpPr>
              <xdr:cNvPr id="2257" name="Rectangle 209"/>
              <xdr:cNvSpPr>
                <a:spLocks noChangeArrowheads="1"/>
              </xdr:cNvSpPr>
            </xdr:nvSpPr>
            <xdr:spPr bwMode="auto">
              <a:xfrm>
                <a:off x="732" y="38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20</a:t>
                </a:r>
              </a:p>
            </xdr:txBody>
          </xdr:sp>
          <xdr:sp macro="" textlink="">
            <xdr:nvSpPr>
              <xdr:cNvPr id="2258" name="Rectangle 210"/>
              <xdr:cNvSpPr>
                <a:spLocks noChangeArrowheads="1"/>
              </xdr:cNvSpPr>
            </xdr:nvSpPr>
            <xdr:spPr bwMode="auto">
              <a:xfrm>
                <a:off x="786" y="38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23</a:t>
                </a:r>
              </a:p>
            </xdr:txBody>
          </xdr:sp>
          <xdr:sp macro="" textlink="">
            <xdr:nvSpPr>
              <xdr:cNvPr id="2259" name="Rectangle 211"/>
              <xdr:cNvSpPr>
                <a:spLocks noChangeArrowheads="1"/>
              </xdr:cNvSpPr>
            </xdr:nvSpPr>
            <xdr:spPr bwMode="auto">
              <a:xfrm>
                <a:off x="839" y="38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24</a:t>
                </a:r>
              </a:p>
            </xdr:txBody>
          </xdr:sp>
        </xdr:grpSp>
        <xdr:sp macro="" textlink="">
          <xdr:nvSpPr>
            <xdr:cNvPr id="2261" name="Rectangle 213"/>
            <xdr:cNvSpPr>
              <a:spLocks noChangeArrowheads="1"/>
            </xdr:cNvSpPr>
          </xdr:nvSpPr>
          <xdr:spPr bwMode="auto">
            <a:xfrm>
              <a:off x="893" y="38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27</a:t>
              </a:r>
            </a:p>
          </xdr:txBody>
        </xdr:sp>
        <xdr:sp macro="" textlink="">
          <xdr:nvSpPr>
            <xdr:cNvPr id="2262" name="Rectangle 214"/>
            <xdr:cNvSpPr>
              <a:spLocks noChangeArrowheads="1"/>
            </xdr:cNvSpPr>
          </xdr:nvSpPr>
          <xdr:spPr bwMode="auto">
            <a:xfrm>
              <a:off x="947" y="38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30</a:t>
              </a:r>
            </a:p>
          </xdr:txBody>
        </xdr:sp>
        <xdr:sp macro="" textlink="">
          <xdr:nvSpPr>
            <xdr:cNvPr id="2263" name="Rectangle 215"/>
            <xdr:cNvSpPr>
              <a:spLocks noChangeArrowheads="1"/>
            </xdr:cNvSpPr>
          </xdr:nvSpPr>
          <xdr:spPr bwMode="auto">
            <a:xfrm>
              <a:off x="1000" y="38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29</a:t>
              </a:r>
            </a:p>
          </xdr:txBody>
        </xdr:sp>
        <xdr:sp macro="" textlink="">
          <xdr:nvSpPr>
            <xdr:cNvPr id="2264" name="Rectangle 216"/>
            <xdr:cNvSpPr>
              <a:spLocks noChangeArrowheads="1"/>
            </xdr:cNvSpPr>
          </xdr:nvSpPr>
          <xdr:spPr bwMode="auto">
            <a:xfrm>
              <a:off x="1054" y="38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32</a:t>
              </a:r>
            </a:p>
          </xdr:txBody>
        </xdr:sp>
        <xdr:sp macro="" textlink="">
          <xdr:nvSpPr>
            <xdr:cNvPr id="2265" name="Rectangle 217"/>
            <xdr:cNvSpPr>
              <a:spLocks noChangeArrowheads="1"/>
            </xdr:cNvSpPr>
          </xdr:nvSpPr>
          <xdr:spPr bwMode="auto">
            <a:xfrm>
              <a:off x="1108" y="38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34</a:t>
              </a:r>
            </a:p>
          </xdr:txBody>
        </xdr:sp>
        <xdr:sp macro="" textlink="">
          <xdr:nvSpPr>
            <xdr:cNvPr id="2266" name="Rectangle 218"/>
            <xdr:cNvSpPr>
              <a:spLocks noChangeArrowheads="1"/>
            </xdr:cNvSpPr>
          </xdr:nvSpPr>
          <xdr:spPr bwMode="auto">
            <a:xfrm>
              <a:off x="1162" y="38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37</a:t>
              </a:r>
            </a:p>
          </xdr:txBody>
        </xdr:sp>
        <xdr:sp macro="" textlink="">
          <xdr:nvSpPr>
            <xdr:cNvPr id="2267" name="Rectangle 219"/>
            <xdr:cNvSpPr>
              <a:spLocks noChangeArrowheads="1"/>
            </xdr:cNvSpPr>
          </xdr:nvSpPr>
          <xdr:spPr bwMode="auto">
            <a:xfrm>
              <a:off x="1210" y="385"/>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240</a:t>
              </a:r>
            </a:p>
          </xdr:txBody>
        </xdr:sp>
        <xdr:sp macro="" textlink="">
          <xdr:nvSpPr>
            <xdr:cNvPr id="2268" name="Rectangle 220"/>
            <xdr:cNvSpPr>
              <a:spLocks noChangeArrowheads="1"/>
            </xdr:cNvSpPr>
          </xdr:nvSpPr>
          <xdr:spPr bwMode="auto">
            <a:xfrm>
              <a:off x="673" y="405"/>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13 %</a:t>
              </a:r>
            </a:p>
          </xdr:txBody>
        </xdr:sp>
        <xdr:sp macro="" textlink="">
          <xdr:nvSpPr>
            <xdr:cNvPr id="2269" name="Rectangle 221"/>
            <xdr:cNvSpPr>
              <a:spLocks noChangeArrowheads="1"/>
            </xdr:cNvSpPr>
          </xdr:nvSpPr>
          <xdr:spPr bwMode="auto">
            <a:xfrm>
              <a:off x="732" y="40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21</a:t>
              </a:r>
            </a:p>
          </xdr:txBody>
        </xdr:sp>
        <xdr:sp macro="" textlink="">
          <xdr:nvSpPr>
            <xdr:cNvPr id="2270" name="Rectangle 222"/>
            <xdr:cNvSpPr>
              <a:spLocks noChangeArrowheads="1"/>
            </xdr:cNvSpPr>
          </xdr:nvSpPr>
          <xdr:spPr bwMode="auto">
            <a:xfrm>
              <a:off x="786" y="40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25</a:t>
              </a:r>
            </a:p>
          </xdr:txBody>
        </xdr:sp>
        <xdr:sp macro="" textlink="">
          <xdr:nvSpPr>
            <xdr:cNvPr id="2271" name="Rectangle 223"/>
            <xdr:cNvSpPr>
              <a:spLocks noChangeArrowheads="1"/>
            </xdr:cNvSpPr>
          </xdr:nvSpPr>
          <xdr:spPr bwMode="auto">
            <a:xfrm>
              <a:off x="839" y="40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25</a:t>
              </a:r>
            </a:p>
          </xdr:txBody>
        </xdr:sp>
        <xdr:sp macro="" textlink="">
          <xdr:nvSpPr>
            <xdr:cNvPr id="2272" name="Rectangle 224"/>
            <xdr:cNvSpPr>
              <a:spLocks noChangeArrowheads="1"/>
            </xdr:cNvSpPr>
          </xdr:nvSpPr>
          <xdr:spPr bwMode="auto">
            <a:xfrm>
              <a:off x="893" y="40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28</a:t>
              </a:r>
            </a:p>
          </xdr:txBody>
        </xdr:sp>
        <xdr:sp macro="" textlink="">
          <xdr:nvSpPr>
            <xdr:cNvPr id="2273" name="Rectangle 225"/>
            <xdr:cNvSpPr>
              <a:spLocks noChangeArrowheads="1"/>
            </xdr:cNvSpPr>
          </xdr:nvSpPr>
          <xdr:spPr bwMode="auto">
            <a:xfrm>
              <a:off x="947" y="40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31</a:t>
              </a:r>
            </a:p>
          </xdr:txBody>
        </xdr:sp>
        <xdr:sp macro="" textlink="">
          <xdr:nvSpPr>
            <xdr:cNvPr id="2274" name="Rectangle 226"/>
            <xdr:cNvSpPr>
              <a:spLocks noChangeArrowheads="1"/>
            </xdr:cNvSpPr>
          </xdr:nvSpPr>
          <xdr:spPr bwMode="auto">
            <a:xfrm>
              <a:off x="1000" y="40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30</a:t>
              </a:r>
            </a:p>
          </xdr:txBody>
        </xdr:sp>
        <xdr:sp macro="" textlink="">
          <xdr:nvSpPr>
            <xdr:cNvPr id="2275" name="Rectangle 227"/>
            <xdr:cNvSpPr>
              <a:spLocks noChangeArrowheads="1"/>
            </xdr:cNvSpPr>
          </xdr:nvSpPr>
          <xdr:spPr bwMode="auto">
            <a:xfrm>
              <a:off x="1054" y="40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33</a:t>
              </a:r>
            </a:p>
          </xdr:txBody>
        </xdr:sp>
        <xdr:sp macro="" textlink="">
          <xdr:nvSpPr>
            <xdr:cNvPr id="2276" name="Rectangle 228"/>
            <xdr:cNvSpPr>
              <a:spLocks noChangeArrowheads="1"/>
            </xdr:cNvSpPr>
          </xdr:nvSpPr>
          <xdr:spPr bwMode="auto">
            <a:xfrm>
              <a:off x="1108" y="40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35</a:t>
              </a:r>
            </a:p>
          </xdr:txBody>
        </xdr:sp>
        <xdr:sp macro="" textlink="">
          <xdr:nvSpPr>
            <xdr:cNvPr id="2277" name="Rectangle 229"/>
            <xdr:cNvSpPr>
              <a:spLocks noChangeArrowheads="1"/>
            </xdr:cNvSpPr>
          </xdr:nvSpPr>
          <xdr:spPr bwMode="auto">
            <a:xfrm>
              <a:off x="1162" y="405"/>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38</a:t>
              </a:r>
            </a:p>
          </xdr:txBody>
        </xdr:sp>
        <xdr:sp macro="" textlink="">
          <xdr:nvSpPr>
            <xdr:cNvPr id="2278" name="Rectangle 230"/>
            <xdr:cNvSpPr>
              <a:spLocks noChangeArrowheads="1"/>
            </xdr:cNvSpPr>
          </xdr:nvSpPr>
          <xdr:spPr bwMode="auto">
            <a:xfrm>
              <a:off x="1210" y="405"/>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260</a:t>
              </a:r>
            </a:p>
          </xdr:txBody>
        </xdr:sp>
        <xdr:sp macro="" textlink="">
          <xdr:nvSpPr>
            <xdr:cNvPr id="2279" name="Rectangle 231"/>
            <xdr:cNvSpPr>
              <a:spLocks noChangeArrowheads="1"/>
            </xdr:cNvSpPr>
          </xdr:nvSpPr>
          <xdr:spPr bwMode="auto">
            <a:xfrm>
              <a:off x="673" y="426"/>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14 %</a:t>
              </a:r>
            </a:p>
          </xdr:txBody>
        </xdr:sp>
        <xdr:sp macro="" textlink="">
          <xdr:nvSpPr>
            <xdr:cNvPr id="2280" name="Rectangle 232"/>
            <xdr:cNvSpPr>
              <a:spLocks noChangeArrowheads="1"/>
            </xdr:cNvSpPr>
          </xdr:nvSpPr>
          <xdr:spPr bwMode="auto">
            <a:xfrm>
              <a:off x="732" y="42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23</a:t>
              </a:r>
            </a:p>
          </xdr:txBody>
        </xdr:sp>
        <xdr:sp macro="" textlink="">
          <xdr:nvSpPr>
            <xdr:cNvPr id="2281" name="Rectangle 233"/>
            <xdr:cNvSpPr>
              <a:spLocks noChangeArrowheads="1"/>
            </xdr:cNvSpPr>
          </xdr:nvSpPr>
          <xdr:spPr bwMode="auto">
            <a:xfrm>
              <a:off x="786" y="42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26</a:t>
              </a:r>
            </a:p>
          </xdr:txBody>
        </xdr:sp>
        <xdr:sp macro="" textlink="">
          <xdr:nvSpPr>
            <xdr:cNvPr id="2282" name="Rectangle 234"/>
            <xdr:cNvSpPr>
              <a:spLocks noChangeArrowheads="1"/>
            </xdr:cNvSpPr>
          </xdr:nvSpPr>
          <xdr:spPr bwMode="auto">
            <a:xfrm>
              <a:off x="839" y="42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26</a:t>
              </a:r>
            </a:p>
          </xdr:txBody>
        </xdr:sp>
        <xdr:sp macro="" textlink="">
          <xdr:nvSpPr>
            <xdr:cNvPr id="2283" name="Rectangle 235"/>
            <xdr:cNvSpPr>
              <a:spLocks noChangeArrowheads="1"/>
            </xdr:cNvSpPr>
          </xdr:nvSpPr>
          <xdr:spPr bwMode="auto">
            <a:xfrm>
              <a:off x="893" y="42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29</a:t>
              </a:r>
            </a:p>
          </xdr:txBody>
        </xdr:sp>
        <xdr:sp macro="" textlink="">
          <xdr:nvSpPr>
            <xdr:cNvPr id="2284" name="Rectangle 236"/>
            <xdr:cNvSpPr>
              <a:spLocks noChangeArrowheads="1"/>
            </xdr:cNvSpPr>
          </xdr:nvSpPr>
          <xdr:spPr bwMode="auto">
            <a:xfrm>
              <a:off x="947" y="42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32</a:t>
              </a:r>
            </a:p>
          </xdr:txBody>
        </xdr:sp>
        <xdr:sp macro="" textlink="">
          <xdr:nvSpPr>
            <xdr:cNvPr id="2285" name="Rectangle 237"/>
            <xdr:cNvSpPr>
              <a:spLocks noChangeArrowheads="1"/>
            </xdr:cNvSpPr>
          </xdr:nvSpPr>
          <xdr:spPr bwMode="auto">
            <a:xfrm>
              <a:off x="1000" y="42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31</a:t>
              </a:r>
            </a:p>
          </xdr:txBody>
        </xdr:sp>
        <xdr:sp macro="" textlink="">
          <xdr:nvSpPr>
            <xdr:cNvPr id="2286" name="Rectangle 238"/>
            <xdr:cNvSpPr>
              <a:spLocks noChangeArrowheads="1"/>
            </xdr:cNvSpPr>
          </xdr:nvSpPr>
          <xdr:spPr bwMode="auto">
            <a:xfrm>
              <a:off x="1054" y="42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34</a:t>
              </a:r>
            </a:p>
          </xdr:txBody>
        </xdr:sp>
        <xdr:sp macro="" textlink="">
          <xdr:nvSpPr>
            <xdr:cNvPr id="2287" name="Rectangle 239"/>
            <xdr:cNvSpPr>
              <a:spLocks noChangeArrowheads="1"/>
            </xdr:cNvSpPr>
          </xdr:nvSpPr>
          <xdr:spPr bwMode="auto">
            <a:xfrm>
              <a:off x="1108" y="42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36</a:t>
              </a:r>
            </a:p>
          </xdr:txBody>
        </xdr:sp>
        <xdr:sp macro="" textlink="">
          <xdr:nvSpPr>
            <xdr:cNvPr id="2288" name="Rectangle 240"/>
            <xdr:cNvSpPr>
              <a:spLocks noChangeArrowheads="1"/>
            </xdr:cNvSpPr>
          </xdr:nvSpPr>
          <xdr:spPr bwMode="auto">
            <a:xfrm>
              <a:off x="1162" y="426"/>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39</a:t>
              </a:r>
            </a:p>
          </xdr:txBody>
        </xdr:sp>
        <xdr:sp macro="" textlink="">
          <xdr:nvSpPr>
            <xdr:cNvPr id="2289" name="Rectangle 241"/>
            <xdr:cNvSpPr>
              <a:spLocks noChangeArrowheads="1"/>
            </xdr:cNvSpPr>
          </xdr:nvSpPr>
          <xdr:spPr bwMode="auto">
            <a:xfrm>
              <a:off x="1210" y="426"/>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280</a:t>
              </a:r>
            </a:p>
          </xdr:txBody>
        </xdr:sp>
        <xdr:sp macro="" textlink="">
          <xdr:nvSpPr>
            <xdr:cNvPr id="2290" name="Rectangle 242"/>
            <xdr:cNvSpPr>
              <a:spLocks noChangeArrowheads="1"/>
            </xdr:cNvSpPr>
          </xdr:nvSpPr>
          <xdr:spPr bwMode="auto">
            <a:xfrm>
              <a:off x="673" y="447"/>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15 %</a:t>
              </a:r>
            </a:p>
          </xdr:txBody>
        </xdr:sp>
        <xdr:sp macro="" textlink="">
          <xdr:nvSpPr>
            <xdr:cNvPr id="2291" name="Rectangle 243"/>
            <xdr:cNvSpPr>
              <a:spLocks noChangeArrowheads="1"/>
            </xdr:cNvSpPr>
          </xdr:nvSpPr>
          <xdr:spPr bwMode="auto">
            <a:xfrm>
              <a:off x="732" y="44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24</a:t>
              </a:r>
            </a:p>
          </xdr:txBody>
        </xdr:sp>
        <xdr:sp macro="" textlink="">
          <xdr:nvSpPr>
            <xdr:cNvPr id="2292" name="Rectangle 244"/>
            <xdr:cNvSpPr>
              <a:spLocks noChangeArrowheads="1"/>
            </xdr:cNvSpPr>
          </xdr:nvSpPr>
          <xdr:spPr bwMode="auto">
            <a:xfrm>
              <a:off x="786" y="44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27</a:t>
              </a:r>
            </a:p>
          </xdr:txBody>
        </xdr:sp>
        <xdr:sp macro="" textlink="">
          <xdr:nvSpPr>
            <xdr:cNvPr id="2293" name="Rectangle 245"/>
            <xdr:cNvSpPr>
              <a:spLocks noChangeArrowheads="1"/>
            </xdr:cNvSpPr>
          </xdr:nvSpPr>
          <xdr:spPr bwMode="auto">
            <a:xfrm>
              <a:off x="839" y="44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27</a:t>
              </a:r>
            </a:p>
          </xdr:txBody>
        </xdr:sp>
        <xdr:sp macro="" textlink="">
          <xdr:nvSpPr>
            <xdr:cNvPr id="2294" name="Rectangle 246"/>
            <xdr:cNvSpPr>
              <a:spLocks noChangeArrowheads="1"/>
            </xdr:cNvSpPr>
          </xdr:nvSpPr>
          <xdr:spPr bwMode="auto">
            <a:xfrm>
              <a:off x="893" y="44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30</a:t>
              </a:r>
            </a:p>
          </xdr:txBody>
        </xdr:sp>
        <xdr:sp macro="" textlink="">
          <xdr:nvSpPr>
            <xdr:cNvPr id="2295" name="Rectangle 247"/>
            <xdr:cNvSpPr>
              <a:spLocks noChangeArrowheads="1"/>
            </xdr:cNvSpPr>
          </xdr:nvSpPr>
          <xdr:spPr bwMode="auto">
            <a:xfrm>
              <a:off x="947" y="44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33</a:t>
              </a:r>
            </a:p>
          </xdr:txBody>
        </xdr:sp>
        <xdr:sp macro="" textlink="">
          <xdr:nvSpPr>
            <xdr:cNvPr id="2296" name="Rectangle 248"/>
            <xdr:cNvSpPr>
              <a:spLocks noChangeArrowheads="1"/>
            </xdr:cNvSpPr>
          </xdr:nvSpPr>
          <xdr:spPr bwMode="auto">
            <a:xfrm>
              <a:off x="1000" y="44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32</a:t>
              </a:r>
            </a:p>
          </xdr:txBody>
        </xdr:sp>
        <xdr:sp macro="" textlink="">
          <xdr:nvSpPr>
            <xdr:cNvPr id="2297" name="Rectangle 249"/>
            <xdr:cNvSpPr>
              <a:spLocks noChangeArrowheads="1"/>
            </xdr:cNvSpPr>
          </xdr:nvSpPr>
          <xdr:spPr bwMode="auto">
            <a:xfrm>
              <a:off x="1054" y="44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35</a:t>
              </a:r>
            </a:p>
          </xdr:txBody>
        </xdr:sp>
        <xdr:sp macro="" textlink="">
          <xdr:nvSpPr>
            <xdr:cNvPr id="2298" name="Rectangle 250"/>
            <xdr:cNvSpPr>
              <a:spLocks noChangeArrowheads="1"/>
            </xdr:cNvSpPr>
          </xdr:nvSpPr>
          <xdr:spPr bwMode="auto">
            <a:xfrm>
              <a:off x="1108" y="44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37</a:t>
              </a:r>
            </a:p>
          </xdr:txBody>
        </xdr:sp>
        <xdr:sp macro="" textlink="">
          <xdr:nvSpPr>
            <xdr:cNvPr id="2299" name="Rectangle 251"/>
            <xdr:cNvSpPr>
              <a:spLocks noChangeArrowheads="1"/>
            </xdr:cNvSpPr>
          </xdr:nvSpPr>
          <xdr:spPr bwMode="auto">
            <a:xfrm>
              <a:off x="1162" y="447"/>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40</a:t>
              </a:r>
            </a:p>
          </xdr:txBody>
        </xdr:sp>
        <xdr:sp macro="" textlink="">
          <xdr:nvSpPr>
            <xdr:cNvPr id="2300" name="Rectangle 252"/>
            <xdr:cNvSpPr>
              <a:spLocks noChangeArrowheads="1"/>
            </xdr:cNvSpPr>
          </xdr:nvSpPr>
          <xdr:spPr bwMode="auto">
            <a:xfrm>
              <a:off x="1210" y="447"/>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300</a:t>
              </a:r>
            </a:p>
          </xdr:txBody>
        </xdr:sp>
        <xdr:sp macro="" textlink="">
          <xdr:nvSpPr>
            <xdr:cNvPr id="2301" name="Rectangle 253"/>
            <xdr:cNvSpPr>
              <a:spLocks noChangeArrowheads="1"/>
            </xdr:cNvSpPr>
          </xdr:nvSpPr>
          <xdr:spPr bwMode="auto">
            <a:xfrm>
              <a:off x="617" y="468"/>
              <a:ext cx="35"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1" i="0" strike="noStrike">
                  <a:solidFill>
                    <a:srgbClr val="000000"/>
                  </a:solidFill>
                  <a:latin typeface="Arial"/>
                  <a:cs typeface="Arial"/>
                </a:rPr>
                <a:t>mmr</a:t>
              </a:r>
            </a:p>
          </xdr:txBody>
        </xdr:sp>
        <xdr:sp macro="" textlink="">
          <xdr:nvSpPr>
            <xdr:cNvPr id="2302" name="Rectangle 254"/>
            <xdr:cNvSpPr>
              <a:spLocks noChangeArrowheads="1"/>
            </xdr:cNvSpPr>
          </xdr:nvSpPr>
          <xdr:spPr bwMode="auto">
            <a:xfrm>
              <a:off x="673" y="468"/>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16 %</a:t>
              </a:r>
            </a:p>
          </xdr:txBody>
        </xdr:sp>
        <xdr:sp macro="" textlink="">
          <xdr:nvSpPr>
            <xdr:cNvPr id="2303" name="Rectangle 255"/>
            <xdr:cNvSpPr>
              <a:spLocks noChangeArrowheads="1"/>
            </xdr:cNvSpPr>
          </xdr:nvSpPr>
          <xdr:spPr bwMode="auto">
            <a:xfrm>
              <a:off x="732" y="46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25</a:t>
              </a:r>
            </a:p>
          </xdr:txBody>
        </xdr:sp>
        <xdr:sp macro="" textlink="">
          <xdr:nvSpPr>
            <xdr:cNvPr id="2304" name="Rectangle 256"/>
            <xdr:cNvSpPr>
              <a:spLocks noChangeArrowheads="1"/>
            </xdr:cNvSpPr>
          </xdr:nvSpPr>
          <xdr:spPr bwMode="auto">
            <a:xfrm>
              <a:off x="786" y="46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29</a:t>
              </a:r>
            </a:p>
          </xdr:txBody>
        </xdr:sp>
        <xdr:sp macro="" textlink="">
          <xdr:nvSpPr>
            <xdr:cNvPr id="2305" name="Rectangle 257"/>
            <xdr:cNvSpPr>
              <a:spLocks noChangeArrowheads="1"/>
            </xdr:cNvSpPr>
          </xdr:nvSpPr>
          <xdr:spPr bwMode="auto">
            <a:xfrm>
              <a:off x="839" y="46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29</a:t>
              </a:r>
            </a:p>
          </xdr:txBody>
        </xdr:sp>
        <xdr:sp macro="" textlink="">
          <xdr:nvSpPr>
            <xdr:cNvPr id="2306" name="Rectangle 258"/>
            <xdr:cNvSpPr>
              <a:spLocks noChangeArrowheads="1"/>
            </xdr:cNvSpPr>
          </xdr:nvSpPr>
          <xdr:spPr bwMode="auto">
            <a:xfrm>
              <a:off x="893" y="46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31</a:t>
              </a:r>
            </a:p>
          </xdr:txBody>
        </xdr:sp>
        <xdr:sp macro="" textlink="">
          <xdr:nvSpPr>
            <xdr:cNvPr id="2307" name="Rectangle 259"/>
            <xdr:cNvSpPr>
              <a:spLocks noChangeArrowheads="1"/>
            </xdr:cNvSpPr>
          </xdr:nvSpPr>
          <xdr:spPr bwMode="auto">
            <a:xfrm>
              <a:off x="947" y="46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34</a:t>
              </a:r>
            </a:p>
          </xdr:txBody>
        </xdr:sp>
        <xdr:sp macro="" textlink="">
          <xdr:nvSpPr>
            <xdr:cNvPr id="2308" name="Rectangle 260"/>
            <xdr:cNvSpPr>
              <a:spLocks noChangeArrowheads="1"/>
            </xdr:cNvSpPr>
          </xdr:nvSpPr>
          <xdr:spPr bwMode="auto">
            <a:xfrm>
              <a:off x="1000" y="46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33</a:t>
              </a:r>
            </a:p>
          </xdr:txBody>
        </xdr:sp>
        <xdr:sp macro="" textlink="">
          <xdr:nvSpPr>
            <xdr:cNvPr id="2309" name="Rectangle 261"/>
            <xdr:cNvSpPr>
              <a:spLocks noChangeArrowheads="1"/>
            </xdr:cNvSpPr>
          </xdr:nvSpPr>
          <xdr:spPr bwMode="auto">
            <a:xfrm>
              <a:off x="1054" y="46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36</a:t>
              </a:r>
            </a:p>
          </xdr:txBody>
        </xdr:sp>
        <xdr:sp macro="" textlink="">
          <xdr:nvSpPr>
            <xdr:cNvPr id="2310" name="Rectangle 262"/>
            <xdr:cNvSpPr>
              <a:spLocks noChangeArrowheads="1"/>
            </xdr:cNvSpPr>
          </xdr:nvSpPr>
          <xdr:spPr bwMode="auto">
            <a:xfrm>
              <a:off x="1108" y="46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38</a:t>
              </a:r>
            </a:p>
          </xdr:txBody>
        </xdr:sp>
        <xdr:sp macro="" textlink="">
          <xdr:nvSpPr>
            <xdr:cNvPr id="2311" name="Rectangle 263"/>
            <xdr:cNvSpPr>
              <a:spLocks noChangeArrowheads="1"/>
            </xdr:cNvSpPr>
          </xdr:nvSpPr>
          <xdr:spPr bwMode="auto">
            <a:xfrm>
              <a:off x="1162" y="468"/>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41</a:t>
              </a:r>
            </a:p>
          </xdr:txBody>
        </xdr:sp>
        <xdr:sp macro="" textlink="">
          <xdr:nvSpPr>
            <xdr:cNvPr id="2312" name="Rectangle 264"/>
            <xdr:cNvSpPr>
              <a:spLocks noChangeArrowheads="1"/>
            </xdr:cNvSpPr>
          </xdr:nvSpPr>
          <xdr:spPr bwMode="auto">
            <a:xfrm>
              <a:off x="1210" y="468"/>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320</a:t>
              </a:r>
            </a:p>
          </xdr:txBody>
        </xdr:sp>
        <xdr:sp macro="" textlink="">
          <xdr:nvSpPr>
            <xdr:cNvPr id="2313" name="Rectangle 265"/>
            <xdr:cNvSpPr>
              <a:spLocks noChangeArrowheads="1"/>
            </xdr:cNvSpPr>
          </xdr:nvSpPr>
          <xdr:spPr bwMode="auto">
            <a:xfrm>
              <a:off x="673" y="489"/>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17 %</a:t>
              </a:r>
            </a:p>
          </xdr:txBody>
        </xdr:sp>
        <xdr:sp macro="" textlink="">
          <xdr:nvSpPr>
            <xdr:cNvPr id="2314" name="Rectangle 266"/>
            <xdr:cNvSpPr>
              <a:spLocks noChangeArrowheads="1"/>
            </xdr:cNvSpPr>
          </xdr:nvSpPr>
          <xdr:spPr bwMode="auto">
            <a:xfrm>
              <a:off x="732" y="48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27</a:t>
              </a:r>
            </a:p>
          </xdr:txBody>
        </xdr:sp>
        <xdr:sp macro="" textlink="">
          <xdr:nvSpPr>
            <xdr:cNvPr id="2315" name="Rectangle 267"/>
            <xdr:cNvSpPr>
              <a:spLocks noChangeArrowheads="1"/>
            </xdr:cNvSpPr>
          </xdr:nvSpPr>
          <xdr:spPr bwMode="auto">
            <a:xfrm>
              <a:off x="786" y="48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30</a:t>
              </a:r>
            </a:p>
          </xdr:txBody>
        </xdr:sp>
        <xdr:sp macro="" textlink="">
          <xdr:nvSpPr>
            <xdr:cNvPr id="2316" name="Rectangle 268"/>
            <xdr:cNvSpPr>
              <a:spLocks noChangeArrowheads="1"/>
            </xdr:cNvSpPr>
          </xdr:nvSpPr>
          <xdr:spPr bwMode="auto">
            <a:xfrm>
              <a:off x="839" y="48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30</a:t>
              </a:r>
            </a:p>
          </xdr:txBody>
        </xdr:sp>
        <xdr:sp macro="" textlink="">
          <xdr:nvSpPr>
            <xdr:cNvPr id="2317" name="Rectangle 269"/>
            <xdr:cNvSpPr>
              <a:spLocks noChangeArrowheads="1"/>
            </xdr:cNvSpPr>
          </xdr:nvSpPr>
          <xdr:spPr bwMode="auto">
            <a:xfrm>
              <a:off x="893" y="48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33</a:t>
              </a:r>
            </a:p>
          </xdr:txBody>
        </xdr:sp>
        <xdr:sp macro="" textlink="">
          <xdr:nvSpPr>
            <xdr:cNvPr id="2318" name="Rectangle 270"/>
            <xdr:cNvSpPr>
              <a:spLocks noChangeArrowheads="1"/>
            </xdr:cNvSpPr>
          </xdr:nvSpPr>
          <xdr:spPr bwMode="auto">
            <a:xfrm>
              <a:off x="947" y="48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35</a:t>
              </a:r>
            </a:p>
          </xdr:txBody>
        </xdr:sp>
        <xdr:sp macro="" textlink="">
          <xdr:nvSpPr>
            <xdr:cNvPr id="2319" name="Rectangle 271"/>
            <xdr:cNvSpPr>
              <a:spLocks noChangeArrowheads="1"/>
            </xdr:cNvSpPr>
          </xdr:nvSpPr>
          <xdr:spPr bwMode="auto">
            <a:xfrm>
              <a:off x="1000" y="48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34</a:t>
              </a:r>
            </a:p>
          </xdr:txBody>
        </xdr:sp>
        <xdr:sp macro="" textlink="">
          <xdr:nvSpPr>
            <xdr:cNvPr id="2320" name="Rectangle 272"/>
            <xdr:cNvSpPr>
              <a:spLocks noChangeArrowheads="1"/>
            </xdr:cNvSpPr>
          </xdr:nvSpPr>
          <xdr:spPr bwMode="auto">
            <a:xfrm>
              <a:off x="1054" y="48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37</a:t>
              </a:r>
            </a:p>
          </xdr:txBody>
        </xdr:sp>
        <xdr:sp macro="" textlink="">
          <xdr:nvSpPr>
            <xdr:cNvPr id="2321" name="Rectangle 273"/>
            <xdr:cNvSpPr>
              <a:spLocks noChangeArrowheads="1"/>
            </xdr:cNvSpPr>
          </xdr:nvSpPr>
          <xdr:spPr bwMode="auto">
            <a:xfrm>
              <a:off x="1108" y="48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39</a:t>
              </a:r>
            </a:p>
          </xdr:txBody>
        </xdr:sp>
        <xdr:sp macro="" textlink="">
          <xdr:nvSpPr>
            <xdr:cNvPr id="2322" name="Rectangle 274"/>
            <xdr:cNvSpPr>
              <a:spLocks noChangeArrowheads="1"/>
            </xdr:cNvSpPr>
          </xdr:nvSpPr>
          <xdr:spPr bwMode="auto">
            <a:xfrm>
              <a:off x="1162" y="48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42</a:t>
              </a:r>
            </a:p>
          </xdr:txBody>
        </xdr:sp>
        <xdr:sp macro="" textlink="">
          <xdr:nvSpPr>
            <xdr:cNvPr id="2323" name="Rectangle 275"/>
            <xdr:cNvSpPr>
              <a:spLocks noChangeArrowheads="1"/>
            </xdr:cNvSpPr>
          </xdr:nvSpPr>
          <xdr:spPr bwMode="auto">
            <a:xfrm>
              <a:off x="1210" y="489"/>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340</a:t>
              </a:r>
            </a:p>
          </xdr:txBody>
        </xdr:sp>
        <xdr:sp macro="" textlink="">
          <xdr:nvSpPr>
            <xdr:cNvPr id="2324" name="Rectangle 276"/>
            <xdr:cNvSpPr>
              <a:spLocks noChangeArrowheads="1"/>
            </xdr:cNvSpPr>
          </xdr:nvSpPr>
          <xdr:spPr bwMode="auto">
            <a:xfrm>
              <a:off x="673" y="509"/>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18 %</a:t>
              </a:r>
            </a:p>
          </xdr:txBody>
        </xdr:sp>
        <xdr:sp macro="" textlink="">
          <xdr:nvSpPr>
            <xdr:cNvPr id="2325" name="Rectangle 277"/>
            <xdr:cNvSpPr>
              <a:spLocks noChangeArrowheads="1"/>
            </xdr:cNvSpPr>
          </xdr:nvSpPr>
          <xdr:spPr bwMode="auto">
            <a:xfrm>
              <a:off x="732" y="50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28</a:t>
              </a:r>
            </a:p>
          </xdr:txBody>
        </xdr:sp>
        <xdr:sp macro="" textlink="">
          <xdr:nvSpPr>
            <xdr:cNvPr id="2326" name="Rectangle 278"/>
            <xdr:cNvSpPr>
              <a:spLocks noChangeArrowheads="1"/>
            </xdr:cNvSpPr>
          </xdr:nvSpPr>
          <xdr:spPr bwMode="auto">
            <a:xfrm>
              <a:off x="786" y="50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31</a:t>
              </a:r>
            </a:p>
          </xdr:txBody>
        </xdr:sp>
        <xdr:sp macro="" textlink="">
          <xdr:nvSpPr>
            <xdr:cNvPr id="2327" name="Rectangle 279"/>
            <xdr:cNvSpPr>
              <a:spLocks noChangeArrowheads="1"/>
            </xdr:cNvSpPr>
          </xdr:nvSpPr>
          <xdr:spPr bwMode="auto">
            <a:xfrm>
              <a:off x="839" y="50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31</a:t>
              </a:r>
            </a:p>
          </xdr:txBody>
        </xdr:sp>
        <xdr:sp macro="" textlink="">
          <xdr:nvSpPr>
            <xdr:cNvPr id="2328" name="Rectangle 280"/>
            <xdr:cNvSpPr>
              <a:spLocks noChangeArrowheads="1"/>
            </xdr:cNvSpPr>
          </xdr:nvSpPr>
          <xdr:spPr bwMode="auto">
            <a:xfrm>
              <a:off x="893" y="50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34</a:t>
              </a:r>
            </a:p>
          </xdr:txBody>
        </xdr:sp>
        <xdr:sp macro="" textlink="">
          <xdr:nvSpPr>
            <xdr:cNvPr id="2329" name="Rectangle 281"/>
            <xdr:cNvSpPr>
              <a:spLocks noChangeArrowheads="1"/>
            </xdr:cNvSpPr>
          </xdr:nvSpPr>
          <xdr:spPr bwMode="auto">
            <a:xfrm>
              <a:off x="947" y="50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36</a:t>
              </a:r>
            </a:p>
          </xdr:txBody>
        </xdr:sp>
        <xdr:sp macro="" textlink="">
          <xdr:nvSpPr>
            <xdr:cNvPr id="2330" name="Rectangle 282"/>
            <xdr:cNvSpPr>
              <a:spLocks noChangeArrowheads="1"/>
            </xdr:cNvSpPr>
          </xdr:nvSpPr>
          <xdr:spPr bwMode="auto">
            <a:xfrm>
              <a:off x="1000" y="50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35</a:t>
              </a:r>
            </a:p>
          </xdr:txBody>
        </xdr:sp>
        <xdr:sp macro="" textlink="">
          <xdr:nvSpPr>
            <xdr:cNvPr id="2331" name="Rectangle 283"/>
            <xdr:cNvSpPr>
              <a:spLocks noChangeArrowheads="1"/>
            </xdr:cNvSpPr>
          </xdr:nvSpPr>
          <xdr:spPr bwMode="auto">
            <a:xfrm>
              <a:off x="1054" y="50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37</a:t>
              </a:r>
            </a:p>
          </xdr:txBody>
        </xdr:sp>
        <xdr:sp macro="" textlink="">
          <xdr:nvSpPr>
            <xdr:cNvPr id="2332" name="Rectangle 284"/>
            <xdr:cNvSpPr>
              <a:spLocks noChangeArrowheads="1"/>
            </xdr:cNvSpPr>
          </xdr:nvSpPr>
          <xdr:spPr bwMode="auto">
            <a:xfrm>
              <a:off x="1108" y="50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40</a:t>
              </a:r>
            </a:p>
          </xdr:txBody>
        </xdr:sp>
        <xdr:sp macro="" textlink="">
          <xdr:nvSpPr>
            <xdr:cNvPr id="2333" name="Rectangle 285"/>
            <xdr:cNvSpPr>
              <a:spLocks noChangeArrowheads="1"/>
            </xdr:cNvSpPr>
          </xdr:nvSpPr>
          <xdr:spPr bwMode="auto">
            <a:xfrm>
              <a:off x="1162" y="509"/>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42</a:t>
              </a:r>
            </a:p>
          </xdr:txBody>
        </xdr:sp>
        <xdr:sp macro="" textlink="">
          <xdr:nvSpPr>
            <xdr:cNvPr id="2334" name="Rectangle 286"/>
            <xdr:cNvSpPr>
              <a:spLocks noChangeArrowheads="1"/>
            </xdr:cNvSpPr>
          </xdr:nvSpPr>
          <xdr:spPr bwMode="auto">
            <a:xfrm>
              <a:off x="1210" y="509"/>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360</a:t>
              </a:r>
            </a:p>
          </xdr:txBody>
        </xdr:sp>
        <xdr:sp macro="" textlink="">
          <xdr:nvSpPr>
            <xdr:cNvPr id="2335" name="Rectangle 287"/>
            <xdr:cNvSpPr>
              <a:spLocks noChangeArrowheads="1"/>
            </xdr:cNvSpPr>
          </xdr:nvSpPr>
          <xdr:spPr bwMode="auto">
            <a:xfrm>
              <a:off x="673" y="530"/>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19 %</a:t>
              </a:r>
            </a:p>
          </xdr:txBody>
        </xdr:sp>
        <xdr:sp macro="" textlink="">
          <xdr:nvSpPr>
            <xdr:cNvPr id="2336" name="Rectangle 288"/>
            <xdr:cNvSpPr>
              <a:spLocks noChangeArrowheads="1"/>
            </xdr:cNvSpPr>
          </xdr:nvSpPr>
          <xdr:spPr bwMode="auto">
            <a:xfrm>
              <a:off x="732" y="53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29</a:t>
              </a:r>
            </a:p>
          </xdr:txBody>
        </xdr:sp>
        <xdr:sp macro="" textlink="">
          <xdr:nvSpPr>
            <xdr:cNvPr id="2337" name="Rectangle 289"/>
            <xdr:cNvSpPr>
              <a:spLocks noChangeArrowheads="1"/>
            </xdr:cNvSpPr>
          </xdr:nvSpPr>
          <xdr:spPr bwMode="auto">
            <a:xfrm>
              <a:off x="786" y="53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32</a:t>
              </a:r>
            </a:p>
          </xdr:txBody>
        </xdr:sp>
        <xdr:sp macro="" textlink="">
          <xdr:nvSpPr>
            <xdr:cNvPr id="2338" name="Rectangle 290"/>
            <xdr:cNvSpPr>
              <a:spLocks noChangeArrowheads="1"/>
            </xdr:cNvSpPr>
          </xdr:nvSpPr>
          <xdr:spPr bwMode="auto">
            <a:xfrm>
              <a:off x="839" y="53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32</a:t>
              </a:r>
            </a:p>
          </xdr:txBody>
        </xdr:sp>
        <xdr:sp macro="" textlink="">
          <xdr:nvSpPr>
            <xdr:cNvPr id="2339" name="Rectangle 291"/>
            <xdr:cNvSpPr>
              <a:spLocks noChangeArrowheads="1"/>
            </xdr:cNvSpPr>
          </xdr:nvSpPr>
          <xdr:spPr bwMode="auto">
            <a:xfrm>
              <a:off x="893" y="53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35</a:t>
              </a:r>
            </a:p>
          </xdr:txBody>
        </xdr:sp>
        <xdr:sp macro="" textlink="">
          <xdr:nvSpPr>
            <xdr:cNvPr id="2340" name="Rectangle 292"/>
            <xdr:cNvSpPr>
              <a:spLocks noChangeArrowheads="1"/>
            </xdr:cNvSpPr>
          </xdr:nvSpPr>
          <xdr:spPr bwMode="auto">
            <a:xfrm>
              <a:off x="947" y="53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37</a:t>
              </a:r>
            </a:p>
          </xdr:txBody>
        </xdr:sp>
        <xdr:sp macro="" textlink="">
          <xdr:nvSpPr>
            <xdr:cNvPr id="2341" name="Rectangle 293"/>
            <xdr:cNvSpPr>
              <a:spLocks noChangeArrowheads="1"/>
            </xdr:cNvSpPr>
          </xdr:nvSpPr>
          <xdr:spPr bwMode="auto">
            <a:xfrm>
              <a:off x="1000" y="53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36</a:t>
              </a:r>
            </a:p>
          </xdr:txBody>
        </xdr:sp>
        <xdr:sp macro="" textlink="">
          <xdr:nvSpPr>
            <xdr:cNvPr id="2342" name="Rectangle 294"/>
            <xdr:cNvSpPr>
              <a:spLocks noChangeArrowheads="1"/>
            </xdr:cNvSpPr>
          </xdr:nvSpPr>
          <xdr:spPr bwMode="auto">
            <a:xfrm>
              <a:off x="1054" y="53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38</a:t>
              </a:r>
            </a:p>
          </xdr:txBody>
        </xdr:sp>
        <xdr:sp macro="" textlink="">
          <xdr:nvSpPr>
            <xdr:cNvPr id="2343" name="Rectangle 295"/>
            <xdr:cNvSpPr>
              <a:spLocks noChangeArrowheads="1"/>
            </xdr:cNvSpPr>
          </xdr:nvSpPr>
          <xdr:spPr bwMode="auto">
            <a:xfrm>
              <a:off x="1108" y="53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41</a:t>
              </a:r>
            </a:p>
          </xdr:txBody>
        </xdr:sp>
        <xdr:sp macro="" textlink="">
          <xdr:nvSpPr>
            <xdr:cNvPr id="2344" name="Rectangle 296"/>
            <xdr:cNvSpPr>
              <a:spLocks noChangeArrowheads="1"/>
            </xdr:cNvSpPr>
          </xdr:nvSpPr>
          <xdr:spPr bwMode="auto">
            <a:xfrm>
              <a:off x="1162" y="530"/>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43</a:t>
              </a:r>
            </a:p>
          </xdr:txBody>
        </xdr:sp>
        <xdr:sp macro="" textlink="">
          <xdr:nvSpPr>
            <xdr:cNvPr id="2345" name="Rectangle 297"/>
            <xdr:cNvSpPr>
              <a:spLocks noChangeArrowheads="1"/>
            </xdr:cNvSpPr>
          </xdr:nvSpPr>
          <xdr:spPr bwMode="auto">
            <a:xfrm>
              <a:off x="1210" y="530"/>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380</a:t>
              </a:r>
            </a:p>
          </xdr:txBody>
        </xdr:sp>
        <xdr:sp macro="" textlink="">
          <xdr:nvSpPr>
            <xdr:cNvPr id="2346" name="Rectangle 298"/>
            <xdr:cNvSpPr>
              <a:spLocks noChangeArrowheads="1"/>
            </xdr:cNvSpPr>
          </xdr:nvSpPr>
          <xdr:spPr bwMode="auto">
            <a:xfrm>
              <a:off x="673" y="551"/>
              <a:ext cx="37"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20 %</a:t>
              </a:r>
            </a:p>
          </xdr:txBody>
        </xdr:sp>
        <xdr:sp macro="" textlink="">
          <xdr:nvSpPr>
            <xdr:cNvPr id="2347" name="Rectangle 299"/>
            <xdr:cNvSpPr>
              <a:spLocks noChangeArrowheads="1"/>
            </xdr:cNvSpPr>
          </xdr:nvSpPr>
          <xdr:spPr bwMode="auto">
            <a:xfrm>
              <a:off x="732" y="55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30</a:t>
              </a:r>
            </a:p>
          </xdr:txBody>
        </xdr:sp>
        <xdr:sp macro="" textlink="">
          <xdr:nvSpPr>
            <xdr:cNvPr id="2348" name="Rectangle 300"/>
            <xdr:cNvSpPr>
              <a:spLocks noChangeArrowheads="1"/>
            </xdr:cNvSpPr>
          </xdr:nvSpPr>
          <xdr:spPr bwMode="auto">
            <a:xfrm>
              <a:off x="786" y="55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33</a:t>
              </a:r>
            </a:p>
          </xdr:txBody>
        </xdr:sp>
        <xdr:sp macro="" textlink="">
          <xdr:nvSpPr>
            <xdr:cNvPr id="2349" name="Rectangle 301"/>
            <xdr:cNvSpPr>
              <a:spLocks noChangeArrowheads="1"/>
            </xdr:cNvSpPr>
          </xdr:nvSpPr>
          <xdr:spPr bwMode="auto">
            <a:xfrm>
              <a:off x="839" y="55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33</a:t>
              </a:r>
            </a:p>
          </xdr:txBody>
        </xdr:sp>
        <xdr:sp macro="" textlink="">
          <xdr:nvSpPr>
            <xdr:cNvPr id="2350" name="Rectangle 302"/>
            <xdr:cNvSpPr>
              <a:spLocks noChangeArrowheads="1"/>
            </xdr:cNvSpPr>
          </xdr:nvSpPr>
          <xdr:spPr bwMode="auto">
            <a:xfrm>
              <a:off x="893" y="55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36</a:t>
              </a:r>
            </a:p>
          </xdr:txBody>
        </xdr:sp>
        <xdr:sp macro="" textlink="">
          <xdr:nvSpPr>
            <xdr:cNvPr id="2351" name="Rectangle 303"/>
            <xdr:cNvSpPr>
              <a:spLocks noChangeArrowheads="1"/>
            </xdr:cNvSpPr>
          </xdr:nvSpPr>
          <xdr:spPr bwMode="auto">
            <a:xfrm>
              <a:off x="947" y="55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38</a:t>
              </a:r>
            </a:p>
          </xdr:txBody>
        </xdr:sp>
        <xdr:sp macro="" textlink="">
          <xdr:nvSpPr>
            <xdr:cNvPr id="2352" name="Rectangle 304"/>
            <xdr:cNvSpPr>
              <a:spLocks noChangeArrowheads="1"/>
            </xdr:cNvSpPr>
          </xdr:nvSpPr>
          <xdr:spPr bwMode="auto">
            <a:xfrm>
              <a:off x="1000" y="55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37</a:t>
              </a:r>
            </a:p>
          </xdr:txBody>
        </xdr:sp>
        <xdr:sp macro="" textlink="">
          <xdr:nvSpPr>
            <xdr:cNvPr id="2353" name="Rectangle 305"/>
            <xdr:cNvSpPr>
              <a:spLocks noChangeArrowheads="1"/>
            </xdr:cNvSpPr>
          </xdr:nvSpPr>
          <xdr:spPr bwMode="auto">
            <a:xfrm>
              <a:off x="1054" y="55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39</a:t>
              </a:r>
            </a:p>
          </xdr:txBody>
        </xdr:sp>
        <xdr:sp macro="" textlink="">
          <xdr:nvSpPr>
            <xdr:cNvPr id="2354" name="Rectangle 306"/>
            <xdr:cNvSpPr>
              <a:spLocks noChangeArrowheads="1"/>
            </xdr:cNvSpPr>
          </xdr:nvSpPr>
          <xdr:spPr bwMode="auto">
            <a:xfrm>
              <a:off x="1108" y="55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42</a:t>
              </a:r>
            </a:p>
          </xdr:txBody>
        </xdr:sp>
        <xdr:sp macro="" textlink="">
          <xdr:nvSpPr>
            <xdr:cNvPr id="2355" name="Rectangle 307"/>
            <xdr:cNvSpPr>
              <a:spLocks noChangeArrowheads="1"/>
            </xdr:cNvSpPr>
          </xdr:nvSpPr>
          <xdr:spPr bwMode="auto">
            <a:xfrm>
              <a:off x="1162" y="551"/>
              <a:ext cx="18"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FFFFFF"/>
                  </a:solidFill>
                  <a:latin typeface="Arial"/>
                  <a:cs typeface="Arial"/>
                </a:rPr>
                <a:t>44</a:t>
              </a:r>
            </a:p>
          </xdr:txBody>
        </xdr:sp>
        <xdr:sp macro="" textlink="">
          <xdr:nvSpPr>
            <xdr:cNvPr id="2356" name="Rectangle 308"/>
            <xdr:cNvSpPr>
              <a:spLocks noChangeArrowheads="1"/>
            </xdr:cNvSpPr>
          </xdr:nvSpPr>
          <xdr:spPr bwMode="auto">
            <a:xfrm>
              <a:off x="1210" y="551"/>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400</a:t>
              </a:r>
            </a:p>
          </xdr:txBody>
        </xdr:sp>
        <xdr:sp macro="" textlink="">
          <xdr:nvSpPr>
            <xdr:cNvPr id="2357" name="Rectangle 309"/>
            <xdr:cNvSpPr>
              <a:spLocks noChangeArrowheads="1"/>
            </xdr:cNvSpPr>
          </xdr:nvSpPr>
          <xdr:spPr bwMode="auto">
            <a:xfrm>
              <a:off x="659" y="572"/>
              <a:ext cx="36" cy="19"/>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t lera</a:t>
              </a:r>
            </a:p>
          </xdr:txBody>
        </xdr:sp>
        <xdr:sp macro="" textlink="">
          <xdr:nvSpPr>
            <xdr:cNvPr id="2358" name="Rectangle 310"/>
            <xdr:cNvSpPr>
              <a:spLocks noChangeArrowheads="1"/>
            </xdr:cNvSpPr>
          </xdr:nvSpPr>
          <xdr:spPr bwMode="auto">
            <a:xfrm>
              <a:off x="737" y="572"/>
              <a:ext cx="9"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0</a:t>
              </a:r>
            </a:p>
          </xdr:txBody>
        </xdr:sp>
        <xdr:sp macro="" textlink="">
          <xdr:nvSpPr>
            <xdr:cNvPr id="2359" name="Rectangle 311"/>
            <xdr:cNvSpPr>
              <a:spLocks noChangeArrowheads="1"/>
            </xdr:cNvSpPr>
          </xdr:nvSpPr>
          <xdr:spPr bwMode="auto">
            <a:xfrm>
              <a:off x="782" y="572"/>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200</a:t>
              </a:r>
            </a:p>
          </xdr:txBody>
        </xdr:sp>
        <xdr:sp macro="" textlink="">
          <xdr:nvSpPr>
            <xdr:cNvPr id="2360" name="Rectangle 312"/>
            <xdr:cNvSpPr>
              <a:spLocks noChangeArrowheads="1"/>
            </xdr:cNvSpPr>
          </xdr:nvSpPr>
          <xdr:spPr bwMode="auto">
            <a:xfrm>
              <a:off x="835" y="572"/>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400</a:t>
              </a:r>
            </a:p>
          </xdr:txBody>
        </xdr:sp>
        <xdr:sp macro="" textlink="">
          <xdr:nvSpPr>
            <xdr:cNvPr id="2361" name="Rectangle 313"/>
            <xdr:cNvSpPr>
              <a:spLocks noChangeArrowheads="1"/>
            </xdr:cNvSpPr>
          </xdr:nvSpPr>
          <xdr:spPr bwMode="auto">
            <a:xfrm>
              <a:off x="889" y="572"/>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600</a:t>
              </a:r>
            </a:p>
          </xdr:txBody>
        </xdr:sp>
        <xdr:sp macro="" textlink="">
          <xdr:nvSpPr>
            <xdr:cNvPr id="2362" name="Rectangle 314"/>
            <xdr:cNvSpPr>
              <a:spLocks noChangeArrowheads="1"/>
            </xdr:cNvSpPr>
          </xdr:nvSpPr>
          <xdr:spPr bwMode="auto">
            <a:xfrm>
              <a:off x="943" y="572"/>
              <a:ext cx="27"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800</a:t>
              </a:r>
            </a:p>
          </xdr:txBody>
        </xdr:sp>
        <xdr:sp macro="" textlink="">
          <xdr:nvSpPr>
            <xdr:cNvPr id="2363" name="Rectangle 315"/>
            <xdr:cNvSpPr>
              <a:spLocks noChangeArrowheads="1"/>
            </xdr:cNvSpPr>
          </xdr:nvSpPr>
          <xdr:spPr bwMode="auto">
            <a:xfrm>
              <a:off x="992" y="572"/>
              <a:ext cx="36"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1000</a:t>
              </a:r>
            </a:p>
          </xdr:txBody>
        </xdr:sp>
        <xdr:sp macro="" textlink="">
          <xdr:nvSpPr>
            <xdr:cNvPr id="2364" name="Rectangle 316"/>
            <xdr:cNvSpPr>
              <a:spLocks noChangeArrowheads="1"/>
            </xdr:cNvSpPr>
          </xdr:nvSpPr>
          <xdr:spPr bwMode="auto">
            <a:xfrm>
              <a:off x="1045" y="572"/>
              <a:ext cx="36"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1200</a:t>
              </a:r>
            </a:p>
          </xdr:txBody>
        </xdr:sp>
        <xdr:sp macro="" textlink="">
          <xdr:nvSpPr>
            <xdr:cNvPr id="2365" name="Rectangle 317"/>
            <xdr:cNvSpPr>
              <a:spLocks noChangeArrowheads="1"/>
            </xdr:cNvSpPr>
          </xdr:nvSpPr>
          <xdr:spPr bwMode="auto">
            <a:xfrm>
              <a:off x="1099" y="572"/>
              <a:ext cx="36"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1400</a:t>
              </a:r>
            </a:p>
          </xdr:txBody>
        </xdr:sp>
        <xdr:sp macro="" textlink="">
          <xdr:nvSpPr>
            <xdr:cNvPr id="2366" name="Rectangle 318"/>
            <xdr:cNvSpPr>
              <a:spLocks noChangeArrowheads="1"/>
            </xdr:cNvSpPr>
          </xdr:nvSpPr>
          <xdr:spPr bwMode="auto">
            <a:xfrm>
              <a:off x="1153" y="572"/>
              <a:ext cx="36" cy="20"/>
            </a:xfrm>
            <a:prstGeom prst="rect">
              <a:avLst/>
            </a:prstGeom>
            <a:noFill/>
            <a:ln w="9525">
              <a:noFill/>
              <a:miter lim="800000"/>
              <a:headEnd/>
              <a:tailEnd/>
            </a:ln>
          </xdr:spPr>
          <xdr:txBody>
            <a:bodyPr wrap="none" lIns="0" tIns="0" rIns="0" bIns="0" anchor="t" upright="1">
              <a:spAutoFit/>
            </a:bodyPr>
            <a:lstStyle/>
            <a:p>
              <a:pPr algn="l" rtl="0">
                <a:defRPr sz="1000"/>
              </a:pPr>
              <a:r>
                <a:rPr lang="en-US" sz="1200" b="0" i="0" strike="noStrike">
                  <a:solidFill>
                    <a:srgbClr val="000000"/>
                  </a:solidFill>
                  <a:latin typeface="Arial"/>
                  <a:cs typeface="Arial"/>
                </a:rPr>
                <a:t>1600</a:t>
              </a:r>
            </a:p>
          </xdr:txBody>
        </xdr:sp>
        <xdr:sp macro="" textlink="">
          <xdr:nvSpPr>
            <xdr:cNvPr id="2367" name="Rectangle 319"/>
            <xdr:cNvSpPr>
              <a:spLocks noChangeArrowheads="1"/>
            </xdr:cNvSpPr>
          </xdr:nvSpPr>
          <xdr:spPr bwMode="auto">
            <a:xfrm>
              <a:off x="516" y="81"/>
              <a:ext cx="1" cy="1"/>
            </a:xfrm>
            <a:prstGeom prst="rect">
              <a:avLst/>
            </a:prstGeom>
            <a:solidFill>
              <a:srgbClr val="DADCDD"/>
            </a:solidFill>
            <a:ln w="9525">
              <a:noFill/>
              <a:miter lim="800000"/>
              <a:headEnd/>
              <a:tailEnd/>
            </a:ln>
          </xdr:spPr>
        </xdr:sp>
        <xdr:sp macro="" textlink="">
          <xdr:nvSpPr>
            <xdr:cNvPr id="2368" name="Rectangle 320"/>
            <xdr:cNvSpPr>
              <a:spLocks noChangeArrowheads="1"/>
            </xdr:cNvSpPr>
          </xdr:nvSpPr>
          <xdr:spPr bwMode="auto">
            <a:xfrm>
              <a:off x="655" y="81"/>
              <a:ext cx="1" cy="1"/>
            </a:xfrm>
            <a:prstGeom prst="rect">
              <a:avLst/>
            </a:prstGeom>
            <a:solidFill>
              <a:srgbClr val="DADCDD"/>
            </a:solidFill>
            <a:ln w="9525">
              <a:noFill/>
              <a:miter lim="800000"/>
              <a:headEnd/>
              <a:tailEnd/>
            </a:ln>
          </xdr:spPr>
        </xdr:sp>
        <xdr:sp macro="" textlink="">
          <xdr:nvSpPr>
            <xdr:cNvPr id="2369" name="Rectangle 321"/>
            <xdr:cNvSpPr>
              <a:spLocks noChangeArrowheads="1"/>
            </xdr:cNvSpPr>
          </xdr:nvSpPr>
          <xdr:spPr bwMode="auto">
            <a:xfrm>
              <a:off x="713" y="81"/>
              <a:ext cx="1" cy="1"/>
            </a:xfrm>
            <a:prstGeom prst="rect">
              <a:avLst/>
            </a:prstGeom>
            <a:solidFill>
              <a:srgbClr val="DADCDD"/>
            </a:solidFill>
            <a:ln w="9525">
              <a:noFill/>
              <a:miter lim="800000"/>
              <a:headEnd/>
              <a:tailEnd/>
            </a:ln>
          </xdr:spPr>
        </xdr:sp>
        <xdr:sp macro="" textlink="">
          <xdr:nvSpPr>
            <xdr:cNvPr id="2370" name="Rectangle 322"/>
            <xdr:cNvSpPr>
              <a:spLocks noChangeArrowheads="1"/>
            </xdr:cNvSpPr>
          </xdr:nvSpPr>
          <xdr:spPr bwMode="auto">
            <a:xfrm>
              <a:off x="767" y="81"/>
              <a:ext cx="1" cy="1"/>
            </a:xfrm>
            <a:prstGeom prst="rect">
              <a:avLst/>
            </a:prstGeom>
            <a:solidFill>
              <a:srgbClr val="DADCDD"/>
            </a:solidFill>
            <a:ln w="9525">
              <a:noFill/>
              <a:miter lim="800000"/>
              <a:headEnd/>
              <a:tailEnd/>
            </a:ln>
          </xdr:spPr>
        </xdr:sp>
        <xdr:sp macro="" textlink="">
          <xdr:nvSpPr>
            <xdr:cNvPr id="2371" name="Rectangle 323"/>
            <xdr:cNvSpPr>
              <a:spLocks noChangeArrowheads="1"/>
            </xdr:cNvSpPr>
          </xdr:nvSpPr>
          <xdr:spPr bwMode="auto">
            <a:xfrm>
              <a:off x="821" y="81"/>
              <a:ext cx="1" cy="1"/>
            </a:xfrm>
            <a:prstGeom prst="rect">
              <a:avLst/>
            </a:prstGeom>
            <a:solidFill>
              <a:srgbClr val="DADCDD"/>
            </a:solidFill>
            <a:ln w="9525">
              <a:noFill/>
              <a:miter lim="800000"/>
              <a:headEnd/>
              <a:tailEnd/>
            </a:ln>
          </xdr:spPr>
        </xdr:sp>
        <xdr:sp macro="" textlink="">
          <xdr:nvSpPr>
            <xdr:cNvPr id="2372" name="Rectangle 324"/>
            <xdr:cNvSpPr>
              <a:spLocks noChangeArrowheads="1"/>
            </xdr:cNvSpPr>
          </xdr:nvSpPr>
          <xdr:spPr bwMode="auto">
            <a:xfrm>
              <a:off x="874" y="81"/>
              <a:ext cx="1" cy="1"/>
            </a:xfrm>
            <a:prstGeom prst="rect">
              <a:avLst/>
            </a:prstGeom>
            <a:solidFill>
              <a:srgbClr val="DADCDD"/>
            </a:solidFill>
            <a:ln w="9525">
              <a:noFill/>
              <a:miter lim="800000"/>
              <a:headEnd/>
              <a:tailEnd/>
            </a:ln>
          </xdr:spPr>
        </xdr:sp>
        <xdr:sp macro="" textlink="">
          <xdr:nvSpPr>
            <xdr:cNvPr id="2373" name="Rectangle 325"/>
            <xdr:cNvSpPr>
              <a:spLocks noChangeArrowheads="1"/>
            </xdr:cNvSpPr>
          </xdr:nvSpPr>
          <xdr:spPr bwMode="auto">
            <a:xfrm>
              <a:off x="928" y="81"/>
              <a:ext cx="1" cy="1"/>
            </a:xfrm>
            <a:prstGeom prst="rect">
              <a:avLst/>
            </a:prstGeom>
            <a:solidFill>
              <a:srgbClr val="DADCDD"/>
            </a:solidFill>
            <a:ln w="9525">
              <a:noFill/>
              <a:miter lim="800000"/>
              <a:headEnd/>
              <a:tailEnd/>
            </a:ln>
          </xdr:spPr>
        </xdr:sp>
        <xdr:sp macro="" textlink="">
          <xdr:nvSpPr>
            <xdr:cNvPr id="2374" name="Rectangle 326"/>
            <xdr:cNvSpPr>
              <a:spLocks noChangeArrowheads="1"/>
            </xdr:cNvSpPr>
          </xdr:nvSpPr>
          <xdr:spPr bwMode="auto">
            <a:xfrm>
              <a:off x="982" y="81"/>
              <a:ext cx="1" cy="1"/>
            </a:xfrm>
            <a:prstGeom prst="rect">
              <a:avLst/>
            </a:prstGeom>
            <a:solidFill>
              <a:srgbClr val="DADCDD"/>
            </a:solidFill>
            <a:ln w="9525">
              <a:noFill/>
              <a:miter lim="800000"/>
              <a:headEnd/>
              <a:tailEnd/>
            </a:ln>
          </xdr:spPr>
        </xdr:sp>
        <xdr:sp macro="" textlink="">
          <xdr:nvSpPr>
            <xdr:cNvPr id="2375" name="Rectangle 327"/>
            <xdr:cNvSpPr>
              <a:spLocks noChangeArrowheads="1"/>
            </xdr:cNvSpPr>
          </xdr:nvSpPr>
          <xdr:spPr bwMode="auto">
            <a:xfrm>
              <a:off x="1036" y="81"/>
              <a:ext cx="1" cy="1"/>
            </a:xfrm>
            <a:prstGeom prst="rect">
              <a:avLst/>
            </a:prstGeom>
            <a:solidFill>
              <a:srgbClr val="DADCDD"/>
            </a:solidFill>
            <a:ln w="9525">
              <a:noFill/>
              <a:miter lim="800000"/>
              <a:headEnd/>
              <a:tailEnd/>
            </a:ln>
          </xdr:spPr>
        </xdr:sp>
        <xdr:sp macro="" textlink="">
          <xdr:nvSpPr>
            <xdr:cNvPr id="2376" name="Rectangle 328"/>
            <xdr:cNvSpPr>
              <a:spLocks noChangeArrowheads="1"/>
            </xdr:cNvSpPr>
          </xdr:nvSpPr>
          <xdr:spPr bwMode="auto">
            <a:xfrm>
              <a:off x="1089" y="81"/>
              <a:ext cx="1" cy="1"/>
            </a:xfrm>
            <a:prstGeom prst="rect">
              <a:avLst/>
            </a:prstGeom>
            <a:solidFill>
              <a:srgbClr val="DADCDD"/>
            </a:solidFill>
            <a:ln w="9525">
              <a:noFill/>
              <a:miter lim="800000"/>
              <a:headEnd/>
              <a:tailEnd/>
            </a:ln>
          </xdr:spPr>
        </xdr:sp>
        <xdr:sp macro="" textlink="">
          <xdr:nvSpPr>
            <xdr:cNvPr id="2377" name="Rectangle 329"/>
            <xdr:cNvSpPr>
              <a:spLocks noChangeArrowheads="1"/>
            </xdr:cNvSpPr>
          </xdr:nvSpPr>
          <xdr:spPr bwMode="auto">
            <a:xfrm>
              <a:off x="1143" y="81"/>
              <a:ext cx="1" cy="1"/>
            </a:xfrm>
            <a:prstGeom prst="rect">
              <a:avLst/>
            </a:prstGeom>
            <a:solidFill>
              <a:srgbClr val="DADCDD"/>
            </a:solidFill>
            <a:ln w="9525">
              <a:noFill/>
              <a:miter lim="800000"/>
              <a:headEnd/>
              <a:tailEnd/>
            </a:ln>
          </xdr:spPr>
        </xdr:sp>
        <xdr:sp macro="" textlink="">
          <xdr:nvSpPr>
            <xdr:cNvPr id="2378" name="Rectangle 330"/>
            <xdr:cNvSpPr>
              <a:spLocks noChangeArrowheads="1"/>
            </xdr:cNvSpPr>
          </xdr:nvSpPr>
          <xdr:spPr bwMode="auto">
            <a:xfrm>
              <a:off x="1197" y="81"/>
              <a:ext cx="1" cy="1"/>
            </a:xfrm>
            <a:prstGeom prst="rect">
              <a:avLst/>
            </a:prstGeom>
            <a:solidFill>
              <a:srgbClr val="DADCDD"/>
            </a:solidFill>
            <a:ln w="9525">
              <a:noFill/>
              <a:miter lim="800000"/>
              <a:headEnd/>
              <a:tailEnd/>
            </a:ln>
          </xdr:spPr>
        </xdr:sp>
        <xdr:sp macro="" textlink="">
          <xdr:nvSpPr>
            <xdr:cNvPr id="2379" name="Rectangle 331"/>
            <xdr:cNvSpPr>
              <a:spLocks noChangeArrowheads="1"/>
            </xdr:cNvSpPr>
          </xdr:nvSpPr>
          <xdr:spPr bwMode="auto">
            <a:xfrm>
              <a:off x="1239" y="81"/>
              <a:ext cx="1" cy="1"/>
            </a:xfrm>
            <a:prstGeom prst="rect">
              <a:avLst/>
            </a:prstGeom>
            <a:solidFill>
              <a:srgbClr val="DADCDD"/>
            </a:solidFill>
            <a:ln w="9525">
              <a:noFill/>
              <a:miter lim="800000"/>
              <a:headEnd/>
              <a:tailEnd/>
            </a:ln>
          </xdr:spPr>
        </xdr:sp>
        <xdr:sp macro="" textlink="">
          <xdr:nvSpPr>
            <xdr:cNvPr id="2380" name="Line 332"/>
            <xdr:cNvSpPr>
              <a:spLocks noChangeShapeType="1"/>
            </xdr:cNvSpPr>
          </xdr:nvSpPr>
          <xdr:spPr bwMode="auto">
            <a:xfrm>
              <a:off x="516" y="591"/>
              <a:ext cx="1" cy="1"/>
            </a:xfrm>
            <a:prstGeom prst="line">
              <a:avLst/>
            </a:prstGeom>
            <a:noFill/>
            <a:ln w="0">
              <a:solidFill>
                <a:srgbClr val="DADCDD"/>
              </a:solidFill>
              <a:prstDash val="solid"/>
              <a:round/>
              <a:headEnd/>
              <a:tailEnd/>
            </a:ln>
          </xdr:spPr>
        </xdr:sp>
        <xdr:sp macro="" textlink="">
          <xdr:nvSpPr>
            <xdr:cNvPr id="2381" name="Rectangle 333"/>
            <xdr:cNvSpPr>
              <a:spLocks noChangeArrowheads="1"/>
            </xdr:cNvSpPr>
          </xdr:nvSpPr>
          <xdr:spPr bwMode="auto">
            <a:xfrm>
              <a:off x="516" y="591"/>
              <a:ext cx="1" cy="1"/>
            </a:xfrm>
            <a:prstGeom prst="rect">
              <a:avLst/>
            </a:prstGeom>
            <a:solidFill>
              <a:srgbClr val="DADCDD"/>
            </a:solidFill>
            <a:ln w="9525">
              <a:noFill/>
              <a:miter lim="800000"/>
              <a:headEnd/>
              <a:tailEnd/>
            </a:ln>
          </xdr:spPr>
        </xdr:sp>
        <xdr:sp macro="" textlink="">
          <xdr:nvSpPr>
            <xdr:cNvPr id="2382" name="Line 334"/>
            <xdr:cNvSpPr>
              <a:spLocks noChangeShapeType="1"/>
            </xdr:cNvSpPr>
          </xdr:nvSpPr>
          <xdr:spPr bwMode="auto">
            <a:xfrm>
              <a:off x="655" y="591"/>
              <a:ext cx="1" cy="1"/>
            </a:xfrm>
            <a:prstGeom prst="line">
              <a:avLst/>
            </a:prstGeom>
            <a:noFill/>
            <a:ln w="0">
              <a:solidFill>
                <a:srgbClr val="DADCDD"/>
              </a:solidFill>
              <a:prstDash val="solid"/>
              <a:round/>
              <a:headEnd/>
              <a:tailEnd/>
            </a:ln>
          </xdr:spPr>
        </xdr:sp>
        <xdr:sp macro="" textlink="">
          <xdr:nvSpPr>
            <xdr:cNvPr id="2383" name="Rectangle 335"/>
            <xdr:cNvSpPr>
              <a:spLocks noChangeArrowheads="1"/>
            </xdr:cNvSpPr>
          </xdr:nvSpPr>
          <xdr:spPr bwMode="auto">
            <a:xfrm>
              <a:off x="655" y="591"/>
              <a:ext cx="1" cy="1"/>
            </a:xfrm>
            <a:prstGeom prst="rect">
              <a:avLst/>
            </a:prstGeom>
            <a:solidFill>
              <a:srgbClr val="DADCDD"/>
            </a:solidFill>
            <a:ln w="9525">
              <a:noFill/>
              <a:miter lim="800000"/>
              <a:headEnd/>
              <a:tailEnd/>
            </a:ln>
          </xdr:spPr>
        </xdr:sp>
        <xdr:sp macro="" textlink="">
          <xdr:nvSpPr>
            <xdr:cNvPr id="2384" name="Line 336"/>
            <xdr:cNvSpPr>
              <a:spLocks noChangeShapeType="1"/>
            </xdr:cNvSpPr>
          </xdr:nvSpPr>
          <xdr:spPr bwMode="auto">
            <a:xfrm>
              <a:off x="713" y="591"/>
              <a:ext cx="1" cy="1"/>
            </a:xfrm>
            <a:prstGeom prst="line">
              <a:avLst/>
            </a:prstGeom>
            <a:noFill/>
            <a:ln w="0">
              <a:solidFill>
                <a:srgbClr val="DADCDD"/>
              </a:solidFill>
              <a:prstDash val="solid"/>
              <a:round/>
              <a:headEnd/>
              <a:tailEnd/>
            </a:ln>
          </xdr:spPr>
        </xdr:sp>
        <xdr:sp macro="" textlink="">
          <xdr:nvSpPr>
            <xdr:cNvPr id="2385" name="Rectangle 337"/>
            <xdr:cNvSpPr>
              <a:spLocks noChangeArrowheads="1"/>
            </xdr:cNvSpPr>
          </xdr:nvSpPr>
          <xdr:spPr bwMode="auto">
            <a:xfrm>
              <a:off x="713" y="591"/>
              <a:ext cx="1" cy="1"/>
            </a:xfrm>
            <a:prstGeom prst="rect">
              <a:avLst/>
            </a:prstGeom>
            <a:solidFill>
              <a:srgbClr val="DADCDD"/>
            </a:solidFill>
            <a:ln w="9525">
              <a:noFill/>
              <a:miter lim="800000"/>
              <a:headEnd/>
              <a:tailEnd/>
            </a:ln>
          </xdr:spPr>
        </xdr:sp>
        <xdr:sp macro="" textlink="">
          <xdr:nvSpPr>
            <xdr:cNvPr id="2386" name="Line 338"/>
            <xdr:cNvSpPr>
              <a:spLocks noChangeShapeType="1"/>
            </xdr:cNvSpPr>
          </xdr:nvSpPr>
          <xdr:spPr bwMode="auto">
            <a:xfrm>
              <a:off x="767" y="591"/>
              <a:ext cx="1" cy="1"/>
            </a:xfrm>
            <a:prstGeom prst="line">
              <a:avLst/>
            </a:prstGeom>
            <a:noFill/>
            <a:ln w="0">
              <a:solidFill>
                <a:srgbClr val="DADCDD"/>
              </a:solidFill>
              <a:prstDash val="solid"/>
              <a:round/>
              <a:headEnd/>
              <a:tailEnd/>
            </a:ln>
          </xdr:spPr>
        </xdr:sp>
        <xdr:sp macro="" textlink="">
          <xdr:nvSpPr>
            <xdr:cNvPr id="2387" name="Rectangle 339"/>
            <xdr:cNvSpPr>
              <a:spLocks noChangeArrowheads="1"/>
            </xdr:cNvSpPr>
          </xdr:nvSpPr>
          <xdr:spPr bwMode="auto">
            <a:xfrm>
              <a:off x="767" y="591"/>
              <a:ext cx="1" cy="1"/>
            </a:xfrm>
            <a:prstGeom prst="rect">
              <a:avLst/>
            </a:prstGeom>
            <a:solidFill>
              <a:srgbClr val="DADCDD"/>
            </a:solidFill>
            <a:ln w="9525">
              <a:noFill/>
              <a:miter lim="800000"/>
              <a:headEnd/>
              <a:tailEnd/>
            </a:ln>
          </xdr:spPr>
        </xdr:sp>
        <xdr:sp macro="" textlink="">
          <xdr:nvSpPr>
            <xdr:cNvPr id="2388" name="Line 340"/>
            <xdr:cNvSpPr>
              <a:spLocks noChangeShapeType="1"/>
            </xdr:cNvSpPr>
          </xdr:nvSpPr>
          <xdr:spPr bwMode="auto">
            <a:xfrm>
              <a:off x="821" y="591"/>
              <a:ext cx="1" cy="1"/>
            </a:xfrm>
            <a:prstGeom prst="line">
              <a:avLst/>
            </a:prstGeom>
            <a:noFill/>
            <a:ln w="0">
              <a:solidFill>
                <a:srgbClr val="DADCDD"/>
              </a:solidFill>
              <a:prstDash val="solid"/>
              <a:round/>
              <a:headEnd/>
              <a:tailEnd/>
            </a:ln>
          </xdr:spPr>
        </xdr:sp>
        <xdr:sp macro="" textlink="">
          <xdr:nvSpPr>
            <xdr:cNvPr id="2389" name="Rectangle 341"/>
            <xdr:cNvSpPr>
              <a:spLocks noChangeArrowheads="1"/>
            </xdr:cNvSpPr>
          </xdr:nvSpPr>
          <xdr:spPr bwMode="auto">
            <a:xfrm>
              <a:off x="821" y="591"/>
              <a:ext cx="1" cy="1"/>
            </a:xfrm>
            <a:prstGeom prst="rect">
              <a:avLst/>
            </a:prstGeom>
            <a:solidFill>
              <a:srgbClr val="DADCDD"/>
            </a:solidFill>
            <a:ln w="9525">
              <a:noFill/>
              <a:miter lim="800000"/>
              <a:headEnd/>
              <a:tailEnd/>
            </a:ln>
          </xdr:spPr>
        </xdr:sp>
        <xdr:sp macro="" textlink="">
          <xdr:nvSpPr>
            <xdr:cNvPr id="2390" name="Line 342"/>
            <xdr:cNvSpPr>
              <a:spLocks noChangeShapeType="1"/>
            </xdr:cNvSpPr>
          </xdr:nvSpPr>
          <xdr:spPr bwMode="auto">
            <a:xfrm>
              <a:off x="874" y="591"/>
              <a:ext cx="1" cy="1"/>
            </a:xfrm>
            <a:prstGeom prst="line">
              <a:avLst/>
            </a:prstGeom>
            <a:noFill/>
            <a:ln w="0">
              <a:solidFill>
                <a:srgbClr val="DADCDD"/>
              </a:solidFill>
              <a:prstDash val="solid"/>
              <a:round/>
              <a:headEnd/>
              <a:tailEnd/>
            </a:ln>
          </xdr:spPr>
        </xdr:sp>
        <xdr:sp macro="" textlink="">
          <xdr:nvSpPr>
            <xdr:cNvPr id="2391" name="Rectangle 343"/>
            <xdr:cNvSpPr>
              <a:spLocks noChangeArrowheads="1"/>
            </xdr:cNvSpPr>
          </xdr:nvSpPr>
          <xdr:spPr bwMode="auto">
            <a:xfrm>
              <a:off x="874" y="591"/>
              <a:ext cx="1" cy="1"/>
            </a:xfrm>
            <a:prstGeom prst="rect">
              <a:avLst/>
            </a:prstGeom>
            <a:solidFill>
              <a:srgbClr val="DADCDD"/>
            </a:solidFill>
            <a:ln w="9525">
              <a:noFill/>
              <a:miter lim="800000"/>
              <a:headEnd/>
              <a:tailEnd/>
            </a:ln>
          </xdr:spPr>
        </xdr:sp>
        <xdr:sp macro="" textlink="">
          <xdr:nvSpPr>
            <xdr:cNvPr id="2392" name="Line 344"/>
            <xdr:cNvSpPr>
              <a:spLocks noChangeShapeType="1"/>
            </xdr:cNvSpPr>
          </xdr:nvSpPr>
          <xdr:spPr bwMode="auto">
            <a:xfrm>
              <a:off x="928" y="591"/>
              <a:ext cx="1" cy="1"/>
            </a:xfrm>
            <a:prstGeom prst="line">
              <a:avLst/>
            </a:prstGeom>
            <a:noFill/>
            <a:ln w="0">
              <a:solidFill>
                <a:srgbClr val="DADCDD"/>
              </a:solidFill>
              <a:prstDash val="solid"/>
              <a:round/>
              <a:headEnd/>
              <a:tailEnd/>
            </a:ln>
          </xdr:spPr>
        </xdr:sp>
        <xdr:sp macro="" textlink="">
          <xdr:nvSpPr>
            <xdr:cNvPr id="2393" name="Rectangle 345"/>
            <xdr:cNvSpPr>
              <a:spLocks noChangeArrowheads="1"/>
            </xdr:cNvSpPr>
          </xdr:nvSpPr>
          <xdr:spPr bwMode="auto">
            <a:xfrm>
              <a:off x="928" y="591"/>
              <a:ext cx="1" cy="1"/>
            </a:xfrm>
            <a:prstGeom prst="rect">
              <a:avLst/>
            </a:prstGeom>
            <a:solidFill>
              <a:srgbClr val="DADCDD"/>
            </a:solidFill>
            <a:ln w="9525">
              <a:noFill/>
              <a:miter lim="800000"/>
              <a:headEnd/>
              <a:tailEnd/>
            </a:ln>
          </xdr:spPr>
        </xdr:sp>
        <xdr:sp macro="" textlink="">
          <xdr:nvSpPr>
            <xdr:cNvPr id="2394" name="Line 346"/>
            <xdr:cNvSpPr>
              <a:spLocks noChangeShapeType="1"/>
            </xdr:cNvSpPr>
          </xdr:nvSpPr>
          <xdr:spPr bwMode="auto">
            <a:xfrm>
              <a:off x="982" y="591"/>
              <a:ext cx="1" cy="1"/>
            </a:xfrm>
            <a:prstGeom prst="line">
              <a:avLst/>
            </a:prstGeom>
            <a:noFill/>
            <a:ln w="0">
              <a:solidFill>
                <a:srgbClr val="DADCDD"/>
              </a:solidFill>
              <a:prstDash val="solid"/>
              <a:round/>
              <a:headEnd/>
              <a:tailEnd/>
            </a:ln>
          </xdr:spPr>
        </xdr:sp>
        <xdr:sp macro="" textlink="">
          <xdr:nvSpPr>
            <xdr:cNvPr id="2395" name="Rectangle 347"/>
            <xdr:cNvSpPr>
              <a:spLocks noChangeArrowheads="1"/>
            </xdr:cNvSpPr>
          </xdr:nvSpPr>
          <xdr:spPr bwMode="auto">
            <a:xfrm>
              <a:off x="982" y="591"/>
              <a:ext cx="1" cy="1"/>
            </a:xfrm>
            <a:prstGeom prst="rect">
              <a:avLst/>
            </a:prstGeom>
            <a:solidFill>
              <a:srgbClr val="DADCDD"/>
            </a:solidFill>
            <a:ln w="9525">
              <a:noFill/>
              <a:miter lim="800000"/>
              <a:headEnd/>
              <a:tailEnd/>
            </a:ln>
          </xdr:spPr>
        </xdr:sp>
        <xdr:sp macro="" textlink="">
          <xdr:nvSpPr>
            <xdr:cNvPr id="2396" name="Line 348"/>
            <xdr:cNvSpPr>
              <a:spLocks noChangeShapeType="1"/>
            </xdr:cNvSpPr>
          </xdr:nvSpPr>
          <xdr:spPr bwMode="auto">
            <a:xfrm>
              <a:off x="1036" y="591"/>
              <a:ext cx="1" cy="1"/>
            </a:xfrm>
            <a:prstGeom prst="line">
              <a:avLst/>
            </a:prstGeom>
            <a:noFill/>
            <a:ln w="0">
              <a:solidFill>
                <a:srgbClr val="DADCDD"/>
              </a:solidFill>
              <a:prstDash val="solid"/>
              <a:round/>
              <a:headEnd/>
              <a:tailEnd/>
            </a:ln>
          </xdr:spPr>
        </xdr:sp>
        <xdr:sp macro="" textlink="">
          <xdr:nvSpPr>
            <xdr:cNvPr id="2397" name="Rectangle 349"/>
            <xdr:cNvSpPr>
              <a:spLocks noChangeArrowheads="1"/>
            </xdr:cNvSpPr>
          </xdr:nvSpPr>
          <xdr:spPr bwMode="auto">
            <a:xfrm>
              <a:off x="1036" y="591"/>
              <a:ext cx="1" cy="1"/>
            </a:xfrm>
            <a:prstGeom prst="rect">
              <a:avLst/>
            </a:prstGeom>
            <a:solidFill>
              <a:srgbClr val="DADCDD"/>
            </a:solidFill>
            <a:ln w="9525">
              <a:noFill/>
              <a:miter lim="800000"/>
              <a:headEnd/>
              <a:tailEnd/>
            </a:ln>
          </xdr:spPr>
        </xdr:sp>
        <xdr:sp macro="" textlink="">
          <xdr:nvSpPr>
            <xdr:cNvPr id="2398" name="Line 350"/>
            <xdr:cNvSpPr>
              <a:spLocks noChangeShapeType="1"/>
            </xdr:cNvSpPr>
          </xdr:nvSpPr>
          <xdr:spPr bwMode="auto">
            <a:xfrm>
              <a:off x="1089" y="591"/>
              <a:ext cx="1" cy="1"/>
            </a:xfrm>
            <a:prstGeom prst="line">
              <a:avLst/>
            </a:prstGeom>
            <a:noFill/>
            <a:ln w="0">
              <a:solidFill>
                <a:srgbClr val="DADCDD"/>
              </a:solidFill>
              <a:prstDash val="solid"/>
              <a:round/>
              <a:headEnd/>
              <a:tailEnd/>
            </a:ln>
          </xdr:spPr>
        </xdr:sp>
        <xdr:sp macro="" textlink="">
          <xdr:nvSpPr>
            <xdr:cNvPr id="2399" name="Rectangle 351"/>
            <xdr:cNvSpPr>
              <a:spLocks noChangeArrowheads="1"/>
            </xdr:cNvSpPr>
          </xdr:nvSpPr>
          <xdr:spPr bwMode="auto">
            <a:xfrm>
              <a:off x="1089" y="591"/>
              <a:ext cx="1" cy="1"/>
            </a:xfrm>
            <a:prstGeom prst="rect">
              <a:avLst/>
            </a:prstGeom>
            <a:solidFill>
              <a:srgbClr val="DADCDD"/>
            </a:solidFill>
            <a:ln w="9525">
              <a:noFill/>
              <a:miter lim="800000"/>
              <a:headEnd/>
              <a:tailEnd/>
            </a:ln>
          </xdr:spPr>
        </xdr:sp>
        <xdr:sp macro="" textlink="">
          <xdr:nvSpPr>
            <xdr:cNvPr id="2400" name="Line 352"/>
            <xdr:cNvSpPr>
              <a:spLocks noChangeShapeType="1"/>
            </xdr:cNvSpPr>
          </xdr:nvSpPr>
          <xdr:spPr bwMode="auto">
            <a:xfrm>
              <a:off x="1143" y="591"/>
              <a:ext cx="1" cy="1"/>
            </a:xfrm>
            <a:prstGeom prst="line">
              <a:avLst/>
            </a:prstGeom>
            <a:noFill/>
            <a:ln w="0">
              <a:solidFill>
                <a:srgbClr val="DADCDD"/>
              </a:solidFill>
              <a:prstDash val="solid"/>
              <a:round/>
              <a:headEnd/>
              <a:tailEnd/>
            </a:ln>
          </xdr:spPr>
        </xdr:sp>
        <xdr:sp macro="" textlink="">
          <xdr:nvSpPr>
            <xdr:cNvPr id="2401" name="Rectangle 353"/>
            <xdr:cNvSpPr>
              <a:spLocks noChangeArrowheads="1"/>
            </xdr:cNvSpPr>
          </xdr:nvSpPr>
          <xdr:spPr bwMode="auto">
            <a:xfrm>
              <a:off x="1143" y="591"/>
              <a:ext cx="1" cy="1"/>
            </a:xfrm>
            <a:prstGeom prst="rect">
              <a:avLst/>
            </a:prstGeom>
            <a:solidFill>
              <a:srgbClr val="DADCDD"/>
            </a:solidFill>
            <a:ln w="9525">
              <a:noFill/>
              <a:miter lim="800000"/>
              <a:headEnd/>
              <a:tailEnd/>
            </a:ln>
          </xdr:spPr>
        </xdr:sp>
        <xdr:sp macro="" textlink="">
          <xdr:nvSpPr>
            <xdr:cNvPr id="2402" name="Line 354"/>
            <xdr:cNvSpPr>
              <a:spLocks noChangeShapeType="1"/>
            </xdr:cNvSpPr>
          </xdr:nvSpPr>
          <xdr:spPr bwMode="auto">
            <a:xfrm>
              <a:off x="1197" y="591"/>
              <a:ext cx="1" cy="1"/>
            </a:xfrm>
            <a:prstGeom prst="line">
              <a:avLst/>
            </a:prstGeom>
            <a:noFill/>
            <a:ln w="0">
              <a:solidFill>
                <a:srgbClr val="DADCDD"/>
              </a:solidFill>
              <a:prstDash val="solid"/>
              <a:round/>
              <a:headEnd/>
              <a:tailEnd/>
            </a:ln>
          </xdr:spPr>
        </xdr:sp>
        <xdr:sp macro="" textlink="">
          <xdr:nvSpPr>
            <xdr:cNvPr id="2403" name="Rectangle 355"/>
            <xdr:cNvSpPr>
              <a:spLocks noChangeArrowheads="1"/>
            </xdr:cNvSpPr>
          </xdr:nvSpPr>
          <xdr:spPr bwMode="auto">
            <a:xfrm>
              <a:off x="1197" y="591"/>
              <a:ext cx="1" cy="1"/>
            </a:xfrm>
            <a:prstGeom prst="rect">
              <a:avLst/>
            </a:prstGeom>
            <a:solidFill>
              <a:srgbClr val="DADCDD"/>
            </a:solidFill>
            <a:ln w="9525">
              <a:noFill/>
              <a:miter lim="800000"/>
              <a:headEnd/>
              <a:tailEnd/>
            </a:ln>
          </xdr:spPr>
        </xdr:sp>
        <xdr:sp macro="" textlink="">
          <xdr:nvSpPr>
            <xdr:cNvPr id="2404" name="Line 356"/>
            <xdr:cNvSpPr>
              <a:spLocks noChangeShapeType="1"/>
            </xdr:cNvSpPr>
          </xdr:nvSpPr>
          <xdr:spPr bwMode="auto">
            <a:xfrm>
              <a:off x="1239" y="591"/>
              <a:ext cx="1" cy="1"/>
            </a:xfrm>
            <a:prstGeom prst="line">
              <a:avLst/>
            </a:prstGeom>
            <a:noFill/>
            <a:ln w="0">
              <a:solidFill>
                <a:srgbClr val="DADCDD"/>
              </a:solidFill>
              <a:prstDash val="solid"/>
              <a:round/>
              <a:headEnd/>
              <a:tailEnd/>
            </a:ln>
          </xdr:spPr>
        </xdr:sp>
        <xdr:sp macro="" textlink="">
          <xdr:nvSpPr>
            <xdr:cNvPr id="2405" name="Rectangle 357"/>
            <xdr:cNvSpPr>
              <a:spLocks noChangeArrowheads="1"/>
            </xdr:cNvSpPr>
          </xdr:nvSpPr>
          <xdr:spPr bwMode="auto">
            <a:xfrm>
              <a:off x="1239" y="591"/>
              <a:ext cx="1" cy="1"/>
            </a:xfrm>
            <a:prstGeom prst="rect">
              <a:avLst/>
            </a:prstGeom>
            <a:solidFill>
              <a:srgbClr val="DADCDD"/>
            </a:solidFill>
            <a:ln w="9525">
              <a:noFill/>
              <a:miter lim="800000"/>
              <a:headEnd/>
              <a:tailEnd/>
            </a:ln>
          </xdr:spPr>
        </xdr:sp>
        <xdr:sp macro="" textlink="">
          <xdr:nvSpPr>
            <xdr:cNvPr id="2406" name="Line 358"/>
            <xdr:cNvSpPr>
              <a:spLocks noChangeShapeType="1"/>
            </xdr:cNvSpPr>
          </xdr:nvSpPr>
          <xdr:spPr bwMode="auto">
            <a:xfrm>
              <a:off x="1240" y="81"/>
              <a:ext cx="1" cy="1"/>
            </a:xfrm>
            <a:prstGeom prst="line">
              <a:avLst/>
            </a:prstGeom>
            <a:noFill/>
            <a:ln w="0">
              <a:solidFill>
                <a:srgbClr val="DADCDD"/>
              </a:solidFill>
              <a:prstDash val="solid"/>
              <a:round/>
              <a:headEnd/>
              <a:tailEnd/>
            </a:ln>
          </xdr:spPr>
        </xdr:sp>
        <xdr:sp macro="" textlink="">
          <xdr:nvSpPr>
            <xdr:cNvPr id="2407" name="Rectangle 359"/>
            <xdr:cNvSpPr>
              <a:spLocks noChangeArrowheads="1"/>
            </xdr:cNvSpPr>
          </xdr:nvSpPr>
          <xdr:spPr bwMode="auto">
            <a:xfrm>
              <a:off x="1240" y="81"/>
              <a:ext cx="1" cy="1"/>
            </a:xfrm>
            <a:prstGeom prst="rect">
              <a:avLst/>
            </a:prstGeom>
            <a:solidFill>
              <a:srgbClr val="DADCDD"/>
            </a:solidFill>
            <a:ln w="9525">
              <a:noFill/>
              <a:miter lim="800000"/>
              <a:headEnd/>
              <a:tailEnd/>
            </a:ln>
          </xdr:spPr>
        </xdr:sp>
        <xdr:sp macro="" textlink="">
          <xdr:nvSpPr>
            <xdr:cNvPr id="2408" name="Line 360"/>
            <xdr:cNvSpPr>
              <a:spLocks noChangeShapeType="1"/>
            </xdr:cNvSpPr>
          </xdr:nvSpPr>
          <xdr:spPr bwMode="auto">
            <a:xfrm>
              <a:off x="1240" y="111"/>
              <a:ext cx="1" cy="1"/>
            </a:xfrm>
            <a:prstGeom prst="line">
              <a:avLst/>
            </a:prstGeom>
            <a:noFill/>
            <a:ln w="0">
              <a:solidFill>
                <a:srgbClr val="DADCDD"/>
              </a:solidFill>
              <a:prstDash val="solid"/>
              <a:round/>
              <a:headEnd/>
              <a:tailEnd/>
            </a:ln>
          </xdr:spPr>
        </xdr:sp>
        <xdr:sp macro="" textlink="">
          <xdr:nvSpPr>
            <xdr:cNvPr id="2409" name="Rectangle 361"/>
            <xdr:cNvSpPr>
              <a:spLocks noChangeArrowheads="1"/>
            </xdr:cNvSpPr>
          </xdr:nvSpPr>
          <xdr:spPr bwMode="auto">
            <a:xfrm>
              <a:off x="1240" y="111"/>
              <a:ext cx="1" cy="1"/>
            </a:xfrm>
            <a:prstGeom prst="rect">
              <a:avLst/>
            </a:prstGeom>
            <a:solidFill>
              <a:srgbClr val="DADCDD"/>
            </a:solidFill>
            <a:ln w="9525">
              <a:noFill/>
              <a:miter lim="800000"/>
              <a:headEnd/>
              <a:tailEnd/>
            </a:ln>
          </xdr:spPr>
        </xdr:sp>
        <xdr:sp macro="" textlink="">
          <xdr:nvSpPr>
            <xdr:cNvPr id="2410" name="Line 362"/>
            <xdr:cNvSpPr>
              <a:spLocks noChangeShapeType="1"/>
            </xdr:cNvSpPr>
          </xdr:nvSpPr>
          <xdr:spPr bwMode="auto">
            <a:xfrm>
              <a:off x="1240" y="132"/>
              <a:ext cx="1" cy="1"/>
            </a:xfrm>
            <a:prstGeom prst="line">
              <a:avLst/>
            </a:prstGeom>
            <a:noFill/>
            <a:ln w="0">
              <a:solidFill>
                <a:srgbClr val="DADCDD"/>
              </a:solidFill>
              <a:prstDash val="solid"/>
              <a:round/>
              <a:headEnd/>
              <a:tailEnd/>
            </a:ln>
          </xdr:spPr>
        </xdr:sp>
        <xdr:sp macro="" textlink="">
          <xdr:nvSpPr>
            <xdr:cNvPr id="2411" name="Rectangle 363"/>
            <xdr:cNvSpPr>
              <a:spLocks noChangeArrowheads="1"/>
            </xdr:cNvSpPr>
          </xdr:nvSpPr>
          <xdr:spPr bwMode="auto">
            <a:xfrm>
              <a:off x="1240" y="132"/>
              <a:ext cx="1" cy="1"/>
            </a:xfrm>
            <a:prstGeom prst="rect">
              <a:avLst/>
            </a:prstGeom>
            <a:solidFill>
              <a:srgbClr val="DADCDD"/>
            </a:solidFill>
            <a:ln w="9525">
              <a:noFill/>
              <a:miter lim="800000"/>
              <a:headEnd/>
              <a:tailEnd/>
            </a:ln>
          </xdr:spPr>
        </xdr:sp>
        <xdr:sp macro="" textlink="">
          <xdr:nvSpPr>
            <xdr:cNvPr id="2412" name="Line 364"/>
            <xdr:cNvSpPr>
              <a:spLocks noChangeShapeType="1"/>
            </xdr:cNvSpPr>
          </xdr:nvSpPr>
          <xdr:spPr bwMode="auto">
            <a:xfrm>
              <a:off x="1240" y="153"/>
              <a:ext cx="1" cy="1"/>
            </a:xfrm>
            <a:prstGeom prst="line">
              <a:avLst/>
            </a:prstGeom>
            <a:noFill/>
            <a:ln w="0">
              <a:solidFill>
                <a:srgbClr val="DADCDD"/>
              </a:solidFill>
              <a:prstDash val="solid"/>
              <a:round/>
              <a:headEnd/>
              <a:tailEnd/>
            </a:ln>
          </xdr:spPr>
        </xdr:sp>
        <xdr:sp macro="" textlink="">
          <xdr:nvSpPr>
            <xdr:cNvPr id="2413" name="Rectangle 365"/>
            <xdr:cNvSpPr>
              <a:spLocks noChangeArrowheads="1"/>
            </xdr:cNvSpPr>
          </xdr:nvSpPr>
          <xdr:spPr bwMode="auto">
            <a:xfrm>
              <a:off x="1240" y="153"/>
              <a:ext cx="1" cy="1"/>
            </a:xfrm>
            <a:prstGeom prst="rect">
              <a:avLst/>
            </a:prstGeom>
            <a:solidFill>
              <a:srgbClr val="DADCDD"/>
            </a:solidFill>
            <a:ln w="9525">
              <a:noFill/>
              <a:miter lim="800000"/>
              <a:headEnd/>
              <a:tailEnd/>
            </a:ln>
          </xdr:spPr>
        </xdr:sp>
        <xdr:sp macro="" textlink="">
          <xdr:nvSpPr>
            <xdr:cNvPr id="2414" name="Line 366"/>
            <xdr:cNvSpPr>
              <a:spLocks noChangeShapeType="1"/>
            </xdr:cNvSpPr>
          </xdr:nvSpPr>
          <xdr:spPr bwMode="auto">
            <a:xfrm>
              <a:off x="1240" y="174"/>
              <a:ext cx="1" cy="1"/>
            </a:xfrm>
            <a:prstGeom prst="line">
              <a:avLst/>
            </a:prstGeom>
            <a:noFill/>
            <a:ln w="0">
              <a:solidFill>
                <a:srgbClr val="DADCDD"/>
              </a:solidFill>
              <a:prstDash val="solid"/>
              <a:round/>
              <a:headEnd/>
              <a:tailEnd/>
            </a:ln>
          </xdr:spPr>
        </xdr:sp>
        <xdr:sp macro="" textlink="">
          <xdr:nvSpPr>
            <xdr:cNvPr id="2415" name="Rectangle 367"/>
            <xdr:cNvSpPr>
              <a:spLocks noChangeArrowheads="1"/>
            </xdr:cNvSpPr>
          </xdr:nvSpPr>
          <xdr:spPr bwMode="auto">
            <a:xfrm>
              <a:off x="1240" y="174"/>
              <a:ext cx="1" cy="1"/>
            </a:xfrm>
            <a:prstGeom prst="rect">
              <a:avLst/>
            </a:prstGeom>
            <a:solidFill>
              <a:srgbClr val="DADCDD"/>
            </a:solidFill>
            <a:ln w="9525">
              <a:noFill/>
              <a:miter lim="800000"/>
              <a:headEnd/>
              <a:tailEnd/>
            </a:ln>
          </xdr:spPr>
        </xdr:sp>
        <xdr:sp macro="" textlink="">
          <xdr:nvSpPr>
            <xdr:cNvPr id="2416" name="Line 368"/>
            <xdr:cNvSpPr>
              <a:spLocks noChangeShapeType="1"/>
            </xdr:cNvSpPr>
          </xdr:nvSpPr>
          <xdr:spPr bwMode="auto">
            <a:xfrm>
              <a:off x="1240" y="194"/>
              <a:ext cx="1" cy="1"/>
            </a:xfrm>
            <a:prstGeom prst="line">
              <a:avLst/>
            </a:prstGeom>
            <a:noFill/>
            <a:ln w="0">
              <a:solidFill>
                <a:srgbClr val="DADCDD"/>
              </a:solidFill>
              <a:prstDash val="solid"/>
              <a:round/>
              <a:headEnd/>
              <a:tailEnd/>
            </a:ln>
          </xdr:spPr>
        </xdr:sp>
        <xdr:sp macro="" textlink="">
          <xdr:nvSpPr>
            <xdr:cNvPr id="2417" name="Rectangle 369"/>
            <xdr:cNvSpPr>
              <a:spLocks noChangeArrowheads="1"/>
            </xdr:cNvSpPr>
          </xdr:nvSpPr>
          <xdr:spPr bwMode="auto">
            <a:xfrm>
              <a:off x="1240" y="194"/>
              <a:ext cx="1" cy="1"/>
            </a:xfrm>
            <a:prstGeom prst="rect">
              <a:avLst/>
            </a:prstGeom>
            <a:solidFill>
              <a:srgbClr val="DADCDD"/>
            </a:solidFill>
            <a:ln w="9525">
              <a:noFill/>
              <a:miter lim="800000"/>
              <a:headEnd/>
              <a:tailEnd/>
            </a:ln>
          </xdr:spPr>
        </xdr:sp>
        <xdr:sp macro="" textlink="">
          <xdr:nvSpPr>
            <xdr:cNvPr id="2418" name="Line 370"/>
            <xdr:cNvSpPr>
              <a:spLocks noChangeShapeType="1"/>
            </xdr:cNvSpPr>
          </xdr:nvSpPr>
          <xdr:spPr bwMode="auto">
            <a:xfrm>
              <a:off x="1240" y="215"/>
              <a:ext cx="1" cy="1"/>
            </a:xfrm>
            <a:prstGeom prst="line">
              <a:avLst/>
            </a:prstGeom>
            <a:noFill/>
            <a:ln w="0">
              <a:solidFill>
                <a:srgbClr val="DADCDD"/>
              </a:solidFill>
              <a:prstDash val="solid"/>
              <a:round/>
              <a:headEnd/>
              <a:tailEnd/>
            </a:ln>
          </xdr:spPr>
        </xdr:sp>
        <xdr:sp macro="" textlink="">
          <xdr:nvSpPr>
            <xdr:cNvPr id="2419" name="Rectangle 371"/>
            <xdr:cNvSpPr>
              <a:spLocks noChangeArrowheads="1"/>
            </xdr:cNvSpPr>
          </xdr:nvSpPr>
          <xdr:spPr bwMode="auto">
            <a:xfrm>
              <a:off x="1240" y="215"/>
              <a:ext cx="1" cy="1"/>
            </a:xfrm>
            <a:prstGeom prst="rect">
              <a:avLst/>
            </a:prstGeom>
            <a:solidFill>
              <a:srgbClr val="DADCDD"/>
            </a:solidFill>
            <a:ln w="9525">
              <a:noFill/>
              <a:miter lim="800000"/>
              <a:headEnd/>
              <a:tailEnd/>
            </a:ln>
          </xdr:spPr>
        </xdr:sp>
        <xdr:sp macro="" textlink="">
          <xdr:nvSpPr>
            <xdr:cNvPr id="2420" name="Line 372"/>
            <xdr:cNvSpPr>
              <a:spLocks noChangeShapeType="1"/>
            </xdr:cNvSpPr>
          </xdr:nvSpPr>
          <xdr:spPr bwMode="auto">
            <a:xfrm>
              <a:off x="1240" y="236"/>
              <a:ext cx="1" cy="1"/>
            </a:xfrm>
            <a:prstGeom prst="line">
              <a:avLst/>
            </a:prstGeom>
            <a:noFill/>
            <a:ln w="0">
              <a:solidFill>
                <a:srgbClr val="DADCDD"/>
              </a:solidFill>
              <a:prstDash val="solid"/>
              <a:round/>
              <a:headEnd/>
              <a:tailEnd/>
            </a:ln>
          </xdr:spPr>
        </xdr:sp>
        <xdr:sp macro="" textlink="">
          <xdr:nvSpPr>
            <xdr:cNvPr id="2421" name="Rectangle 373"/>
            <xdr:cNvSpPr>
              <a:spLocks noChangeArrowheads="1"/>
            </xdr:cNvSpPr>
          </xdr:nvSpPr>
          <xdr:spPr bwMode="auto">
            <a:xfrm>
              <a:off x="1240" y="236"/>
              <a:ext cx="1" cy="1"/>
            </a:xfrm>
            <a:prstGeom prst="rect">
              <a:avLst/>
            </a:prstGeom>
            <a:solidFill>
              <a:srgbClr val="DADCDD"/>
            </a:solidFill>
            <a:ln w="9525">
              <a:noFill/>
              <a:miter lim="800000"/>
              <a:headEnd/>
              <a:tailEnd/>
            </a:ln>
          </xdr:spPr>
        </xdr:sp>
        <xdr:sp macro="" textlink="">
          <xdr:nvSpPr>
            <xdr:cNvPr id="2422" name="Line 374"/>
            <xdr:cNvSpPr>
              <a:spLocks noChangeShapeType="1"/>
            </xdr:cNvSpPr>
          </xdr:nvSpPr>
          <xdr:spPr bwMode="auto">
            <a:xfrm>
              <a:off x="1240" y="257"/>
              <a:ext cx="1" cy="1"/>
            </a:xfrm>
            <a:prstGeom prst="line">
              <a:avLst/>
            </a:prstGeom>
            <a:noFill/>
            <a:ln w="0">
              <a:solidFill>
                <a:srgbClr val="DADCDD"/>
              </a:solidFill>
              <a:prstDash val="solid"/>
              <a:round/>
              <a:headEnd/>
              <a:tailEnd/>
            </a:ln>
          </xdr:spPr>
        </xdr:sp>
        <xdr:sp macro="" textlink="">
          <xdr:nvSpPr>
            <xdr:cNvPr id="2423" name="Rectangle 375"/>
            <xdr:cNvSpPr>
              <a:spLocks noChangeArrowheads="1"/>
            </xdr:cNvSpPr>
          </xdr:nvSpPr>
          <xdr:spPr bwMode="auto">
            <a:xfrm>
              <a:off x="1240" y="257"/>
              <a:ext cx="1" cy="1"/>
            </a:xfrm>
            <a:prstGeom prst="rect">
              <a:avLst/>
            </a:prstGeom>
            <a:solidFill>
              <a:srgbClr val="DADCDD"/>
            </a:solidFill>
            <a:ln w="9525">
              <a:noFill/>
              <a:miter lim="800000"/>
              <a:headEnd/>
              <a:tailEnd/>
            </a:ln>
          </xdr:spPr>
        </xdr:sp>
        <xdr:sp macro="" textlink="">
          <xdr:nvSpPr>
            <xdr:cNvPr id="2424" name="Line 376"/>
            <xdr:cNvSpPr>
              <a:spLocks noChangeShapeType="1"/>
            </xdr:cNvSpPr>
          </xdr:nvSpPr>
          <xdr:spPr bwMode="auto">
            <a:xfrm>
              <a:off x="1240" y="278"/>
              <a:ext cx="1" cy="1"/>
            </a:xfrm>
            <a:prstGeom prst="line">
              <a:avLst/>
            </a:prstGeom>
            <a:noFill/>
            <a:ln w="0">
              <a:solidFill>
                <a:srgbClr val="DADCDD"/>
              </a:solidFill>
              <a:prstDash val="solid"/>
              <a:round/>
              <a:headEnd/>
              <a:tailEnd/>
            </a:ln>
          </xdr:spPr>
        </xdr:sp>
        <xdr:sp macro="" textlink="">
          <xdr:nvSpPr>
            <xdr:cNvPr id="2425" name="Rectangle 377"/>
            <xdr:cNvSpPr>
              <a:spLocks noChangeArrowheads="1"/>
            </xdr:cNvSpPr>
          </xdr:nvSpPr>
          <xdr:spPr bwMode="auto">
            <a:xfrm>
              <a:off x="1240" y="278"/>
              <a:ext cx="1" cy="1"/>
            </a:xfrm>
            <a:prstGeom prst="rect">
              <a:avLst/>
            </a:prstGeom>
            <a:solidFill>
              <a:srgbClr val="DADCDD"/>
            </a:solidFill>
            <a:ln w="9525">
              <a:noFill/>
              <a:miter lim="800000"/>
              <a:headEnd/>
              <a:tailEnd/>
            </a:ln>
          </xdr:spPr>
        </xdr:sp>
        <xdr:sp macro="" textlink="">
          <xdr:nvSpPr>
            <xdr:cNvPr id="2426" name="Line 378"/>
            <xdr:cNvSpPr>
              <a:spLocks noChangeShapeType="1"/>
            </xdr:cNvSpPr>
          </xdr:nvSpPr>
          <xdr:spPr bwMode="auto">
            <a:xfrm>
              <a:off x="1240" y="298"/>
              <a:ext cx="1" cy="1"/>
            </a:xfrm>
            <a:prstGeom prst="line">
              <a:avLst/>
            </a:prstGeom>
            <a:noFill/>
            <a:ln w="0">
              <a:solidFill>
                <a:srgbClr val="DADCDD"/>
              </a:solidFill>
              <a:prstDash val="solid"/>
              <a:round/>
              <a:headEnd/>
              <a:tailEnd/>
            </a:ln>
          </xdr:spPr>
        </xdr:sp>
        <xdr:sp macro="" textlink="">
          <xdr:nvSpPr>
            <xdr:cNvPr id="2427" name="Rectangle 379"/>
            <xdr:cNvSpPr>
              <a:spLocks noChangeArrowheads="1"/>
            </xdr:cNvSpPr>
          </xdr:nvSpPr>
          <xdr:spPr bwMode="auto">
            <a:xfrm>
              <a:off x="1240" y="298"/>
              <a:ext cx="1" cy="1"/>
            </a:xfrm>
            <a:prstGeom prst="rect">
              <a:avLst/>
            </a:prstGeom>
            <a:solidFill>
              <a:srgbClr val="DADCDD"/>
            </a:solidFill>
            <a:ln w="9525">
              <a:noFill/>
              <a:miter lim="800000"/>
              <a:headEnd/>
              <a:tailEnd/>
            </a:ln>
          </xdr:spPr>
        </xdr:sp>
        <xdr:sp macro="" textlink="">
          <xdr:nvSpPr>
            <xdr:cNvPr id="2428" name="Line 380"/>
            <xdr:cNvSpPr>
              <a:spLocks noChangeShapeType="1"/>
            </xdr:cNvSpPr>
          </xdr:nvSpPr>
          <xdr:spPr bwMode="auto">
            <a:xfrm>
              <a:off x="1240" y="319"/>
              <a:ext cx="1" cy="1"/>
            </a:xfrm>
            <a:prstGeom prst="line">
              <a:avLst/>
            </a:prstGeom>
            <a:noFill/>
            <a:ln w="0">
              <a:solidFill>
                <a:srgbClr val="DADCDD"/>
              </a:solidFill>
              <a:prstDash val="solid"/>
              <a:round/>
              <a:headEnd/>
              <a:tailEnd/>
            </a:ln>
          </xdr:spPr>
        </xdr:sp>
        <xdr:sp macro="" textlink="">
          <xdr:nvSpPr>
            <xdr:cNvPr id="2429" name="Rectangle 381"/>
            <xdr:cNvSpPr>
              <a:spLocks noChangeArrowheads="1"/>
            </xdr:cNvSpPr>
          </xdr:nvSpPr>
          <xdr:spPr bwMode="auto">
            <a:xfrm>
              <a:off x="1240" y="319"/>
              <a:ext cx="1" cy="1"/>
            </a:xfrm>
            <a:prstGeom prst="rect">
              <a:avLst/>
            </a:prstGeom>
            <a:solidFill>
              <a:srgbClr val="DADCDD"/>
            </a:solidFill>
            <a:ln w="9525">
              <a:noFill/>
              <a:miter lim="800000"/>
              <a:headEnd/>
              <a:tailEnd/>
            </a:ln>
          </xdr:spPr>
        </xdr:sp>
        <xdr:sp macro="" textlink="">
          <xdr:nvSpPr>
            <xdr:cNvPr id="2430" name="Line 382"/>
            <xdr:cNvSpPr>
              <a:spLocks noChangeShapeType="1"/>
            </xdr:cNvSpPr>
          </xdr:nvSpPr>
          <xdr:spPr bwMode="auto">
            <a:xfrm>
              <a:off x="1240" y="340"/>
              <a:ext cx="1" cy="1"/>
            </a:xfrm>
            <a:prstGeom prst="line">
              <a:avLst/>
            </a:prstGeom>
            <a:noFill/>
            <a:ln w="0">
              <a:solidFill>
                <a:srgbClr val="DADCDD"/>
              </a:solidFill>
              <a:prstDash val="solid"/>
              <a:round/>
              <a:headEnd/>
              <a:tailEnd/>
            </a:ln>
          </xdr:spPr>
        </xdr:sp>
        <xdr:sp macro="" textlink="">
          <xdr:nvSpPr>
            <xdr:cNvPr id="2431" name="Rectangle 383"/>
            <xdr:cNvSpPr>
              <a:spLocks noChangeArrowheads="1"/>
            </xdr:cNvSpPr>
          </xdr:nvSpPr>
          <xdr:spPr bwMode="auto">
            <a:xfrm>
              <a:off x="1240" y="340"/>
              <a:ext cx="1" cy="1"/>
            </a:xfrm>
            <a:prstGeom prst="rect">
              <a:avLst/>
            </a:prstGeom>
            <a:solidFill>
              <a:srgbClr val="DADCDD"/>
            </a:solidFill>
            <a:ln w="9525">
              <a:noFill/>
              <a:miter lim="800000"/>
              <a:headEnd/>
              <a:tailEnd/>
            </a:ln>
          </xdr:spPr>
        </xdr:sp>
        <xdr:sp macro="" textlink="">
          <xdr:nvSpPr>
            <xdr:cNvPr id="2432" name="Line 384"/>
            <xdr:cNvSpPr>
              <a:spLocks noChangeShapeType="1"/>
            </xdr:cNvSpPr>
          </xdr:nvSpPr>
          <xdr:spPr bwMode="auto">
            <a:xfrm>
              <a:off x="1240" y="361"/>
              <a:ext cx="1" cy="1"/>
            </a:xfrm>
            <a:prstGeom prst="line">
              <a:avLst/>
            </a:prstGeom>
            <a:noFill/>
            <a:ln w="0">
              <a:solidFill>
                <a:srgbClr val="DADCDD"/>
              </a:solidFill>
              <a:prstDash val="solid"/>
              <a:round/>
              <a:headEnd/>
              <a:tailEnd/>
            </a:ln>
          </xdr:spPr>
        </xdr:sp>
        <xdr:sp macro="" textlink="">
          <xdr:nvSpPr>
            <xdr:cNvPr id="2433" name="Rectangle 385"/>
            <xdr:cNvSpPr>
              <a:spLocks noChangeArrowheads="1"/>
            </xdr:cNvSpPr>
          </xdr:nvSpPr>
          <xdr:spPr bwMode="auto">
            <a:xfrm>
              <a:off x="1240" y="361"/>
              <a:ext cx="1" cy="1"/>
            </a:xfrm>
            <a:prstGeom prst="rect">
              <a:avLst/>
            </a:prstGeom>
            <a:solidFill>
              <a:srgbClr val="DADCDD"/>
            </a:solidFill>
            <a:ln w="9525">
              <a:noFill/>
              <a:miter lim="800000"/>
              <a:headEnd/>
              <a:tailEnd/>
            </a:ln>
          </xdr:spPr>
        </xdr:sp>
        <xdr:sp macro="" textlink="">
          <xdr:nvSpPr>
            <xdr:cNvPr id="2434" name="Line 386"/>
            <xdr:cNvSpPr>
              <a:spLocks noChangeShapeType="1"/>
            </xdr:cNvSpPr>
          </xdr:nvSpPr>
          <xdr:spPr bwMode="auto">
            <a:xfrm>
              <a:off x="1240" y="382"/>
              <a:ext cx="1" cy="1"/>
            </a:xfrm>
            <a:prstGeom prst="line">
              <a:avLst/>
            </a:prstGeom>
            <a:noFill/>
            <a:ln w="0">
              <a:solidFill>
                <a:srgbClr val="DADCDD"/>
              </a:solidFill>
              <a:prstDash val="solid"/>
              <a:round/>
              <a:headEnd/>
              <a:tailEnd/>
            </a:ln>
          </xdr:spPr>
        </xdr:sp>
        <xdr:sp macro="" textlink="">
          <xdr:nvSpPr>
            <xdr:cNvPr id="2435" name="Rectangle 387"/>
            <xdr:cNvSpPr>
              <a:spLocks noChangeArrowheads="1"/>
            </xdr:cNvSpPr>
          </xdr:nvSpPr>
          <xdr:spPr bwMode="auto">
            <a:xfrm>
              <a:off x="1240" y="382"/>
              <a:ext cx="1" cy="1"/>
            </a:xfrm>
            <a:prstGeom prst="rect">
              <a:avLst/>
            </a:prstGeom>
            <a:solidFill>
              <a:srgbClr val="DADCDD"/>
            </a:solidFill>
            <a:ln w="9525">
              <a:noFill/>
              <a:miter lim="800000"/>
              <a:headEnd/>
              <a:tailEnd/>
            </a:ln>
          </xdr:spPr>
        </xdr:sp>
        <xdr:sp macro="" textlink="">
          <xdr:nvSpPr>
            <xdr:cNvPr id="2436" name="Line 388"/>
            <xdr:cNvSpPr>
              <a:spLocks noChangeShapeType="1"/>
            </xdr:cNvSpPr>
          </xdr:nvSpPr>
          <xdr:spPr bwMode="auto">
            <a:xfrm>
              <a:off x="1240" y="402"/>
              <a:ext cx="1" cy="1"/>
            </a:xfrm>
            <a:prstGeom prst="line">
              <a:avLst/>
            </a:prstGeom>
            <a:noFill/>
            <a:ln w="0">
              <a:solidFill>
                <a:srgbClr val="DADCDD"/>
              </a:solidFill>
              <a:prstDash val="solid"/>
              <a:round/>
              <a:headEnd/>
              <a:tailEnd/>
            </a:ln>
          </xdr:spPr>
        </xdr:sp>
        <xdr:sp macro="" textlink="">
          <xdr:nvSpPr>
            <xdr:cNvPr id="2437" name="Rectangle 389"/>
            <xdr:cNvSpPr>
              <a:spLocks noChangeArrowheads="1"/>
            </xdr:cNvSpPr>
          </xdr:nvSpPr>
          <xdr:spPr bwMode="auto">
            <a:xfrm>
              <a:off x="1240" y="402"/>
              <a:ext cx="1" cy="1"/>
            </a:xfrm>
            <a:prstGeom prst="rect">
              <a:avLst/>
            </a:prstGeom>
            <a:solidFill>
              <a:srgbClr val="DADCDD"/>
            </a:solidFill>
            <a:ln w="9525">
              <a:noFill/>
              <a:miter lim="800000"/>
              <a:headEnd/>
              <a:tailEnd/>
            </a:ln>
          </xdr:spPr>
        </xdr:sp>
        <xdr:sp macro="" textlink="">
          <xdr:nvSpPr>
            <xdr:cNvPr id="2438" name="Line 390"/>
            <xdr:cNvSpPr>
              <a:spLocks noChangeShapeType="1"/>
            </xdr:cNvSpPr>
          </xdr:nvSpPr>
          <xdr:spPr bwMode="auto">
            <a:xfrm>
              <a:off x="1240" y="423"/>
              <a:ext cx="1" cy="1"/>
            </a:xfrm>
            <a:prstGeom prst="line">
              <a:avLst/>
            </a:prstGeom>
            <a:noFill/>
            <a:ln w="0">
              <a:solidFill>
                <a:srgbClr val="DADCDD"/>
              </a:solidFill>
              <a:prstDash val="solid"/>
              <a:round/>
              <a:headEnd/>
              <a:tailEnd/>
            </a:ln>
          </xdr:spPr>
        </xdr:sp>
        <xdr:sp macro="" textlink="">
          <xdr:nvSpPr>
            <xdr:cNvPr id="2439" name="Rectangle 391"/>
            <xdr:cNvSpPr>
              <a:spLocks noChangeArrowheads="1"/>
            </xdr:cNvSpPr>
          </xdr:nvSpPr>
          <xdr:spPr bwMode="auto">
            <a:xfrm>
              <a:off x="1240" y="423"/>
              <a:ext cx="1" cy="1"/>
            </a:xfrm>
            <a:prstGeom prst="rect">
              <a:avLst/>
            </a:prstGeom>
            <a:solidFill>
              <a:srgbClr val="DADCDD"/>
            </a:solidFill>
            <a:ln w="9525">
              <a:noFill/>
              <a:miter lim="800000"/>
              <a:headEnd/>
              <a:tailEnd/>
            </a:ln>
          </xdr:spPr>
        </xdr:sp>
        <xdr:sp macro="" textlink="">
          <xdr:nvSpPr>
            <xdr:cNvPr id="2440" name="Line 392"/>
            <xdr:cNvSpPr>
              <a:spLocks noChangeShapeType="1"/>
            </xdr:cNvSpPr>
          </xdr:nvSpPr>
          <xdr:spPr bwMode="auto">
            <a:xfrm>
              <a:off x="1240" y="444"/>
              <a:ext cx="1" cy="1"/>
            </a:xfrm>
            <a:prstGeom prst="line">
              <a:avLst/>
            </a:prstGeom>
            <a:noFill/>
            <a:ln w="0">
              <a:solidFill>
                <a:srgbClr val="DADCDD"/>
              </a:solidFill>
              <a:prstDash val="solid"/>
              <a:round/>
              <a:headEnd/>
              <a:tailEnd/>
            </a:ln>
          </xdr:spPr>
        </xdr:sp>
        <xdr:sp macro="" textlink="">
          <xdr:nvSpPr>
            <xdr:cNvPr id="2441" name="Rectangle 393"/>
            <xdr:cNvSpPr>
              <a:spLocks noChangeArrowheads="1"/>
            </xdr:cNvSpPr>
          </xdr:nvSpPr>
          <xdr:spPr bwMode="auto">
            <a:xfrm>
              <a:off x="1240" y="444"/>
              <a:ext cx="1" cy="1"/>
            </a:xfrm>
            <a:prstGeom prst="rect">
              <a:avLst/>
            </a:prstGeom>
            <a:solidFill>
              <a:srgbClr val="DADCDD"/>
            </a:solidFill>
            <a:ln w="9525">
              <a:noFill/>
              <a:miter lim="800000"/>
              <a:headEnd/>
              <a:tailEnd/>
            </a:ln>
          </xdr:spPr>
        </xdr:sp>
        <xdr:sp macro="" textlink="">
          <xdr:nvSpPr>
            <xdr:cNvPr id="2442" name="Line 394"/>
            <xdr:cNvSpPr>
              <a:spLocks noChangeShapeType="1"/>
            </xdr:cNvSpPr>
          </xdr:nvSpPr>
          <xdr:spPr bwMode="auto">
            <a:xfrm>
              <a:off x="1240" y="465"/>
              <a:ext cx="1" cy="1"/>
            </a:xfrm>
            <a:prstGeom prst="line">
              <a:avLst/>
            </a:prstGeom>
            <a:noFill/>
            <a:ln w="0">
              <a:solidFill>
                <a:srgbClr val="DADCDD"/>
              </a:solidFill>
              <a:prstDash val="solid"/>
              <a:round/>
              <a:headEnd/>
              <a:tailEnd/>
            </a:ln>
          </xdr:spPr>
        </xdr:sp>
        <xdr:sp macro="" textlink="">
          <xdr:nvSpPr>
            <xdr:cNvPr id="2443" name="Rectangle 395"/>
            <xdr:cNvSpPr>
              <a:spLocks noChangeArrowheads="1"/>
            </xdr:cNvSpPr>
          </xdr:nvSpPr>
          <xdr:spPr bwMode="auto">
            <a:xfrm>
              <a:off x="1240" y="465"/>
              <a:ext cx="1" cy="1"/>
            </a:xfrm>
            <a:prstGeom prst="rect">
              <a:avLst/>
            </a:prstGeom>
            <a:solidFill>
              <a:srgbClr val="DADCDD"/>
            </a:solidFill>
            <a:ln w="9525">
              <a:noFill/>
              <a:miter lim="800000"/>
              <a:headEnd/>
              <a:tailEnd/>
            </a:ln>
          </xdr:spPr>
        </xdr:sp>
        <xdr:sp macro="" textlink="">
          <xdr:nvSpPr>
            <xdr:cNvPr id="2444" name="Line 396"/>
            <xdr:cNvSpPr>
              <a:spLocks noChangeShapeType="1"/>
            </xdr:cNvSpPr>
          </xdr:nvSpPr>
          <xdr:spPr bwMode="auto">
            <a:xfrm>
              <a:off x="1240" y="486"/>
              <a:ext cx="1" cy="1"/>
            </a:xfrm>
            <a:prstGeom prst="line">
              <a:avLst/>
            </a:prstGeom>
            <a:noFill/>
            <a:ln w="0">
              <a:solidFill>
                <a:srgbClr val="DADCDD"/>
              </a:solidFill>
              <a:prstDash val="solid"/>
              <a:round/>
              <a:headEnd/>
              <a:tailEnd/>
            </a:ln>
          </xdr:spPr>
        </xdr:sp>
        <xdr:sp macro="" textlink="">
          <xdr:nvSpPr>
            <xdr:cNvPr id="2445" name="Rectangle 397"/>
            <xdr:cNvSpPr>
              <a:spLocks noChangeArrowheads="1"/>
            </xdr:cNvSpPr>
          </xdr:nvSpPr>
          <xdr:spPr bwMode="auto">
            <a:xfrm>
              <a:off x="1240" y="486"/>
              <a:ext cx="1" cy="1"/>
            </a:xfrm>
            <a:prstGeom prst="rect">
              <a:avLst/>
            </a:prstGeom>
            <a:solidFill>
              <a:srgbClr val="DADCDD"/>
            </a:solidFill>
            <a:ln w="9525">
              <a:noFill/>
              <a:miter lim="800000"/>
              <a:headEnd/>
              <a:tailEnd/>
            </a:ln>
          </xdr:spPr>
        </xdr:sp>
        <xdr:sp macro="" textlink="">
          <xdr:nvSpPr>
            <xdr:cNvPr id="2446" name="Line 398"/>
            <xdr:cNvSpPr>
              <a:spLocks noChangeShapeType="1"/>
            </xdr:cNvSpPr>
          </xdr:nvSpPr>
          <xdr:spPr bwMode="auto">
            <a:xfrm>
              <a:off x="1240" y="506"/>
              <a:ext cx="1" cy="1"/>
            </a:xfrm>
            <a:prstGeom prst="line">
              <a:avLst/>
            </a:prstGeom>
            <a:noFill/>
            <a:ln w="0">
              <a:solidFill>
                <a:srgbClr val="DADCDD"/>
              </a:solidFill>
              <a:prstDash val="solid"/>
              <a:round/>
              <a:headEnd/>
              <a:tailEnd/>
            </a:ln>
          </xdr:spPr>
        </xdr:sp>
        <xdr:sp macro="" textlink="">
          <xdr:nvSpPr>
            <xdr:cNvPr id="2447" name="Rectangle 399"/>
            <xdr:cNvSpPr>
              <a:spLocks noChangeArrowheads="1"/>
            </xdr:cNvSpPr>
          </xdr:nvSpPr>
          <xdr:spPr bwMode="auto">
            <a:xfrm>
              <a:off x="1240" y="506"/>
              <a:ext cx="1" cy="1"/>
            </a:xfrm>
            <a:prstGeom prst="rect">
              <a:avLst/>
            </a:prstGeom>
            <a:solidFill>
              <a:srgbClr val="DADCDD"/>
            </a:solidFill>
            <a:ln w="9525">
              <a:noFill/>
              <a:miter lim="800000"/>
              <a:headEnd/>
              <a:tailEnd/>
            </a:ln>
          </xdr:spPr>
        </xdr:sp>
        <xdr:sp macro="" textlink="">
          <xdr:nvSpPr>
            <xdr:cNvPr id="2448" name="Line 400"/>
            <xdr:cNvSpPr>
              <a:spLocks noChangeShapeType="1"/>
            </xdr:cNvSpPr>
          </xdr:nvSpPr>
          <xdr:spPr bwMode="auto">
            <a:xfrm>
              <a:off x="1240" y="527"/>
              <a:ext cx="1" cy="1"/>
            </a:xfrm>
            <a:prstGeom prst="line">
              <a:avLst/>
            </a:prstGeom>
            <a:noFill/>
            <a:ln w="0">
              <a:solidFill>
                <a:srgbClr val="DADCDD"/>
              </a:solidFill>
              <a:prstDash val="solid"/>
              <a:round/>
              <a:headEnd/>
              <a:tailEnd/>
            </a:ln>
          </xdr:spPr>
        </xdr:sp>
        <xdr:sp macro="" textlink="">
          <xdr:nvSpPr>
            <xdr:cNvPr id="2449" name="Rectangle 401"/>
            <xdr:cNvSpPr>
              <a:spLocks noChangeArrowheads="1"/>
            </xdr:cNvSpPr>
          </xdr:nvSpPr>
          <xdr:spPr bwMode="auto">
            <a:xfrm>
              <a:off x="1240" y="527"/>
              <a:ext cx="1" cy="1"/>
            </a:xfrm>
            <a:prstGeom prst="rect">
              <a:avLst/>
            </a:prstGeom>
            <a:solidFill>
              <a:srgbClr val="DADCDD"/>
            </a:solidFill>
            <a:ln w="9525">
              <a:noFill/>
              <a:miter lim="800000"/>
              <a:headEnd/>
              <a:tailEnd/>
            </a:ln>
          </xdr:spPr>
        </xdr:sp>
        <xdr:sp macro="" textlink="">
          <xdr:nvSpPr>
            <xdr:cNvPr id="2450" name="Line 402"/>
            <xdr:cNvSpPr>
              <a:spLocks noChangeShapeType="1"/>
            </xdr:cNvSpPr>
          </xdr:nvSpPr>
          <xdr:spPr bwMode="auto">
            <a:xfrm>
              <a:off x="1240" y="548"/>
              <a:ext cx="1" cy="1"/>
            </a:xfrm>
            <a:prstGeom prst="line">
              <a:avLst/>
            </a:prstGeom>
            <a:noFill/>
            <a:ln w="0">
              <a:solidFill>
                <a:srgbClr val="DADCDD"/>
              </a:solidFill>
              <a:prstDash val="solid"/>
              <a:round/>
              <a:headEnd/>
              <a:tailEnd/>
            </a:ln>
          </xdr:spPr>
        </xdr:sp>
        <xdr:sp macro="" textlink="">
          <xdr:nvSpPr>
            <xdr:cNvPr id="2451" name="Rectangle 403"/>
            <xdr:cNvSpPr>
              <a:spLocks noChangeArrowheads="1"/>
            </xdr:cNvSpPr>
          </xdr:nvSpPr>
          <xdr:spPr bwMode="auto">
            <a:xfrm>
              <a:off x="1240" y="548"/>
              <a:ext cx="1" cy="1"/>
            </a:xfrm>
            <a:prstGeom prst="rect">
              <a:avLst/>
            </a:prstGeom>
            <a:solidFill>
              <a:srgbClr val="DADCDD"/>
            </a:solidFill>
            <a:ln w="9525">
              <a:noFill/>
              <a:miter lim="800000"/>
              <a:headEnd/>
              <a:tailEnd/>
            </a:ln>
          </xdr:spPr>
        </xdr:sp>
        <xdr:sp macro="" textlink="">
          <xdr:nvSpPr>
            <xdr:cNvPr id="2452" name="Line 404"/>
            <xdr:cNvSpPr>
              <a:spLocks noChangeShapeType="1"/>
            </xdr:cNvSpPr>
          </xdr:nvSpPr>
          <xdr:spPr bwMode="auto">
            <a:xfrm>
              <a:off x="1240" y="569"/>
              <a:ext cx="1" cy="1"/>
            </a:xfrm>
            <a:prstGeom prst="line">
              <a:avLst/>
            </a:prstGeom>
            <a:noFill/>
            <a:ln w="0">
              <a:solidFill>
                <a:srgbClr val="DADCDD"/>
              </a:solidFill>
              <a:prstDash val="solid"/>
              <a:round/>
              <a:headEnd/>
              <a:tailEnd/>
            </a:ln>
          </xdr:spPr>
        </xdr:sp>
        <xdr:sp macro="" textlink="">
          <xdr:nvSpPr>
            <xdr:cNvPr id="2453" name="Rectangle 405"/>
            <xdr:cNvSpPr>
              <a:spLocks noChangeArrowheads="1"/>
            </xdr:cNvSpPr>
          </xdr:nvSpPr>
          <xdr:spPr bwMode="auto">
            <a:xfrm>
              <a:off x="1240" y="569"/>
              <a:ext cx="1" cy="1"/>
            </a:xfrm>
            <a:prstGeom prst="rect">
              <a:avLst/>
            </a:prstGeom>
            <a:solidFill>
              <a:srgbClr val="DADCDD"/>
            </a:solidFill>
            <a:ln w="9525">
              <a:noFill/>
              <a:miter lim="800000"/>
              <a:headEnd/>
              <a:tailEnd/>
            </a:ln>
          </xdr:spPr>
        </xdr:sp>
        <xdr:sp macro="" textlink="">
          <xdr:nvSpPr>
            <xdr:cNvPr id="2454" name="Line 406"/>
            <xdr:cNvSpPr>
              <a:spLocks noChangeShapeType="1"/>
            </xdr:cNvSpPr>
          </xdr:nvSpPr>
          <xdr:spPr bwMode="auto">
            <a:xfrm>
              <a:off x="1240" y="590"/>
              <a:ext cx="1" cy="1"/>
            </a:xfrm>
            <a:prstGeom prst="line">
              <a:avLst/>
            </a:prstGeom>
            <a:noFill/>
            <a:ln w="0">
              <a:solidFill>
                <a:srgbClr val="DADCDD"/>
              </a:solidFill>
              <a:prstDash val="solid"/>
              <a:round/>
              <a:headEnd/>
              <a:tailEnd/>
            </a:ln>
          </xdr:spPr>
        </xdr:sp>
        <xdr:sp macro="" textlink="">
          <xdr:nvSpPr>
            <xdr:cNvPr id="2455" name="Rectangle 407"/>
            <xdr:cNvSpPr>
              <a:spLocks noChangeArrowheads="1"/>
            </xdr:cNvSpPr>
          </xdr:nvSpPr>
          <xdr:spPr bwMode="auto">
            <a:xfrm>
              <a:off x="1240" y="590"/>
              <a:ext cx="1" cy="1"/>
            </a:xfrm>
            <a:prstGeom prst="rect">
              <a:avLst/>
            </a:prstGeom>
            <a:solidFill>
              <a:srgbClr val="DADCDD"/>
            </a:solidFill>
            <a:ln w="9525">
              <a:noFill/>
              <a:miter lim="800000"/>
              <a:headEnd/>
              <a:tailEnd/>
            </a:ln>
          </xdr:spPr>
        </xdr:sp>
      </xdr:grpSp>
      <xdr:sp macro="" textlink="">
        <xdr:nvSpPr>
          <xdr:cNvPr id="2457" name="Line 409"/>
          <xdr:cNvSpPr>
            <a:spLocks noChangeShapeType="1"/>
          </xdr:cNvSpPr>
        </xdr:nvSpPr>
        <xdr:spPr bwMode="auto">
          <a:xfrm flipH="1">
            <a:off x="708" y="198"/>
            <a:ext cx="486" cy="1"/>
          </a:xfrm>
          <a:prstGeom prst="line">
            <a:avLst/>
          </a:prstGeom>
          <a:noFill/>
          <a:ln w="1" cap="flat">
            <a:solidFill>
              <a:srgbClr val="FFFFFF"/>
            </a:solidFill>
            <a:prstDash val="solid"/>
            <a:round/>
            <a:headEnd/>
            <a:tailEnd/>
          </a:ln>
        </xdr:spPr>
      </xdr:sp>
      <xdr:sp macro="" textlink="">
        <xdr:nvSpPr>
          <xdr:cNvPr id="2458" name="Line 410"/>
          <xdr:cNvSpPr>
            <a:spLocks noChangeShapeType="1"/>
          </xdr:cNvSpPr>
        </xdr:nvSpPr>
        <xdr:spPr bwMode="auto">
          <a:xfrm flipH="1">
            <a:off x="708" y="280"/>
            <a:ext cx="486" cy="1"/>
          </a:xfrm>
          <a:prstGeom prst="line">
            <a:avLst/>
          </a:prstGeom>
          <a:noFill/>
          <a:ln w="1" cap="flat">
            <a:solidFill>
              <a:srgbClr val="FFFFFF"/>
            </a:solidFill>
            <a:prstDash val="solid"/>
            <a:round/>
            <a:headEnd/>
            <a:tailEnd/>
          </a:ln>
        </xdr:spPr>
      </xdr:sp>
      <xdr:sp macro="" textlink="">
        <xdr:nvSpPr>
          <xdr:cNvPr id="2459" name="Line 411"/>
          <xdr:cNvSpPr>
            <a:spLocks noChangeShapeType="1"/>
          </xdr:cNvSpPr>
        </xdr:nvSpPr>
        <xdr:spPr bwMode="auto">
          <a:xfrm flipH="1">
            <a:off x="708" y="383"/>
            <a:ext cx="486" cy="1"/>
          </a:xfrm>
          <a:prstGeom prst="line">
            <a:avLst/>
          </a:prstGeom>
          <a:noFill/>
          <a:ln w="1" cap="flat">
            <a:solidFill>
              <a:srgbClr val="FFFFFF"/>
            </a:solidFill>
            <a:prstDash val="solid"/>
            <a:round/>
            <a:headEnd/>
            <a:tailEnd/>
          </a:ln>
        </xdr:spPr>
      </xdr:sp>
      <xdr:sp macro="" textlink="">
        <xdr:nvSpPr>
          <xdr:cNvPr id="2460" name="Line 412"/>
          <xdr:cNvSpPr>
            <a:spLocks noChangeShapeType="1"/>
          </xdr:cNvSpPr>
        </xdr:nvSpPr>
        <xdr:spPr bwMode="auto">
          <a:xfrm flipV="1">
            <a:off x="871" y="129"/>
            <a:ext cx="1" cy="440"/>
          </a:xfrm>
          <a:prstGeom prst="line">
            <a:avLst/>
          </a:prstGeom>
          <a:noFill/>
          <a:ln w="1" cap="flat">
            <a:solidFill>
              <a:srgbClr val="FFFFFF"/>
            </a:solidFill>
            <a:prstDash val="solid"/>
            <a:round/>
            <a:headEnd/>
            <a:tailEnd/>
          </a:ln>
        </xdr:spPr>
      </xdr:sp>
      <xdr:sp macro="" textlink="">
        <xdr:nvSpPr>
          <xdr:cNvPr id="2461" name="Line 413"/>
          <xdr:cNvSpPr>
            <a:spLocks noChangeShapeType="1"/>
          </xdr:cNvSpPr>
        </xdr:nvSpPr>
        <xdr:spPr bwMode="auto">
          <a:xfrm flipV="1">
            <a:off x="1091" y="129"/>
            <a:ext cx="1" cy="443"/>
          </a:xfrm>
          <a:prstGeom prst="line">
            <a:avLst/>
          </a:prstGeom>
          <a:noFill/>
          <a:ln w="1" cap="flat">
            <a:solidFill>
              <a:srgbClr val="FFFFFF"/>
            </a:solidFill>
            <a:prstDash val="solid"/>
            <a:round/>
            <a:headEnd/>
            <a:tailEnd/>
          </a:ln>
        </xdr:spPr>
      </xdr:sp>
      <xdr:sp macro="" textlink="">
        <xdr:nvSpPr>
          <xdr:cNvPr id="2462" name="Rectangle 414"/>
          <xdr:cNvSpPr>
            <a:spLocks noChangeArrowheads="1"/>
          </xdr:cNvSpPr>
        </xdr:nvSpPr>
        <xdr:spPr bwMode="auto">
          <a:xfrm>
            <a:off x="1055" y="600"/>
            <a:ext cx="173" cy="18"/>
          </a:xfrm>
          <a:prstGeom prst="rect">
            <a:avLst/>
          </a:prstGeom>
          <a:noFill/>
          <a:ln w="9525">
            <a:noFill/>
            <a:miter lim="800000"/>
            <a:headEnd/>
            <a:tailEnd/>
          </a:ln>
        </xdr:spPr>
        <xdr:txBody>
          <a:bodyPr wrap="none" lIns="0" tIns="0" rIns="0" bIns="0" anchor="t" upright="1">
            <a:spAutoFit/>
          </a:bodyPr>
          <a:lstStyle/>
          <a:p>
            <a:pPr algn="l" rtl="0">
              <a:defRPr sz="1000"/>
            </a:pPr>
            <a:r>
              <a:rPr lang="en-US" sz="1100" b="0" i="0" strike="noStrike">
                <a:solidFill>
                  <a:srgbClr val="000000"/>
                </a:solidFill>
                <a:latin typeface="Calibri"/>
                <a:cs typeface="Calibri"/>
              </a:rPr>
              <a:t>Bild: Tuomas J. Mattila, 2018</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470776</xdr:colOff>
      <xdr:row>1</xdr:row>
      <xdr:rowOff>131378</xdr:rowOff>
    </xdr:from>
    <xdr:to>
      <xdr:col>18</xdr:col>
      <xdr:colOff>99778</xdr:colOff>
      <xdr:row>3</xdr:row>
      <xdr:rowOff>76637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1638" y="361292"/>
          <a:ext cx="1177438" cy="426983"/>
        </a:xfrm>
        <a:prstGeom prst="rect">
          <a:avLst/>
        </a:prstGeom>
      </xdr:spPr>
    </xdr:pic>
    <xdr:clientData/>
  </xdr:twoCellAnchor>
  <xdr:twoCellAnchor editAs="oneCell">
    <xdr:from>
      <xdr:col>10</xdr:col>
      <xdr:colOff>10949</xdr:colOff>
      <xdr:row>1</xdr:row>
      <xdr:rowOff>197069</xdr:rowOff>
    </xdr:from>
    <xdr:to>
      <xdr:col>12</xdr:col>
      <xdr:colOff>17080</xdr:colOff>
      <xdr:row>3</xdr:row>
      <xdr:rowOff>10620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47156" y="426983"/>
          <a:ext cx="838200" cy="295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520553</xdr:colOff>
      <xdr:row>1</xdr:row>
      <xdr:rowOff>22151</xdr:rowOff>
    </xdr:from>
    <xdr:to>
      <xdr:col>17</xdr:col>
      <xdr:colOff>340276</xdr:colOff>
      <xdr:row>3</xdr:row>
      <xdr:rowOff>531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8053" y="88604"/>
          <a:ext cx="1221670" cy="443023"/>
        </a:xfrm>
        <a:prstGeom prst="rect">
          <a:avLst/>
        </a:prstGeom>
      </xdr:spPr>
    </xdr:pic>
    <xdr:clientData/>
  </xdr:twoCellAnchor>
  <xdr:twoCellAnchor editAs="oneCell">
    <xdr:from>
      <xdr:col>11</xdr:col>
      <xdr:colOff>177209</xdr:colOff>
      <xdr:row>1</xdr:row>
      <xdr:rowOff>99680</xdr:rowOff>
    </xdr:from>
    <xdr:to>
      <xdr:col>13</xdr:col>
      <xdr:colOff>240118</xdr:colOff>
      <xdr:row>2</xdr:row>
      <xdr:rowOff>151292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6075" y="343343"/>
          <a:ext cx="838200" cy="295275"/>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sa/4.0/" TargetMode="External"/><Relationship Id="rId2" Type="http://schemas.openxmlformats.org/officeDocument/2006/relationships/hyperlink" Target="https://creativecommons.org/licenses/by-sa/4.0/" TargetMode="External"/><Relationship Id="rId1" Type="http://schemas.openxmlformats.org/officeDocument/2006/relationships/hyperlink" Target="https://creativecommons.org/licenses/by-sa/4.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
  <sheetViews>
    <sheetView tabSelected="1" workbookViewId="0">
      <selection activeCell="N4" sqref="N4"/>
    </sheetView>
  </sheetViews>
  <sheetFormatPr defaultRowHeight="12.75"/>
  <cols>
    <col min="1" max="1" width="94.85546875" customWidth="1"/>
    <col min="2" max="2" width="2.5703125" customWidth="1"/>
    <col min="3" max="3" width="8.85546875" customWidth="1"/>
    <col min="4" max="4" width="12" customWidth="1"/>
  </cols>
  <sheetData>
    <row r="2" spans="1:9" ht="18">
      <c r="A2" s="79" t="s">
        <v>24</v>
      </c>
    </row>
    <row r="3" spans="1:9">
      <c r="A3" s="44" t="s">
        <v>68</v>
      </c>
    </row>
    <row r="4" spans="1:9" ht="25.5">
      <c r="A4" s="89" t="s">
        <v>54</v>
      </c>
    </row>
    <row r="5" spans="1:9" ht="23.25" customHeight="1">
      <c r="A5" s="110" t="s">
        <v>43</v>
      </c>
    </row>
    <row r="6" spans="1:9" ht="14.25" customHeight="1">
      <c r="A6" s="109" t="s">
        <v>44</v>
      </c>
    </row>
    <row r="7" spans="1:9" ht="16.5" customHeight="1">
      <c r="A7" s="125" t="s">
        <v>73</v>
      </c>
    </row>
    <row r="8" spans="1:9" ht="14.25" customHeight="1">
      <c r="A8" s="109" t="s">
        <v>45</v>
      </c>
    </row>
    <row r="9" spans="1:9" s="44" customFormat="1" ht="30" customHeight="1">
      <c r="A9" s="125" t="s">
        <v>66</v>
      </c>
      <c r="C9" s="130"/>
    </row>
    <row r="10" spans="1:9" ht="41.25" customHeight="1">
      <c r="A10" s="126" t="s">
        <v>67</v>
      </c>
    </row>
    <row r="11" spans="1:9" ht="80.25" customHeight="1">
      <c r="A11" s="126" t="s">
        <v>69</v>
      </c>
    </row>
    <row r="12" spans="1:9" ht="14.25" customHeight="1">
      <c r="A12" s="109" t="s">
        <v>46</v>
      </c>
    </row>
    <row r="13" spans="1:9" ht="42.75" customHeight="1">
      <c r="A13" s="125" t="s">
        <v>59</v>
      </c>
    </row>
    <row r="14" spans="1:9" ht="41.25" customHeight="1">
      <c r="A14" s="125" t="s">
        <v>71</v>
      </c>
      <c r="D14" s="92"/>
      <c r="E14" s="93"/>
      <c r="F14" s="93"/>
      <c r="G14" s="93"/>
      <c r="H14" s="93"/>
      <c r="I14" s="93"/>
    </row>
    <row r="15" spans="1:9" ht="51.75" customHeight="1">
      <c r="A15" s="126" t="s">
        <v>72</v>
      </c>
      <c r="C15" s="94"/>
      <c r="D15" s="95"/>
      <c r="E15" s="91"/>
      <c r="F15" s="96"/>
      <c r="G15" s="96"/>
      <c r="H15" s="93"/>
      <c r="I15" s="93"/>
    </row>
    <row r="16" spans="1:9" ht="31.5" customHeight="1">
      <c r="A16" s="126" t="s">
        <v>70</v>
      </c>
      <c r="C16" s="94"/>
      <c r="D16" s="95"/>
      <c r="E16" s="95"/>
      <c r="F16" s="95"/>
      <c r="G16" s="97"/>
      <c r="H16" s="93"/>
      <c r="I16" s="93"/>
    </row>
    <row r="17" spans="1:9">
      <c r="A17" s="132" t="s">
        <v>74</v>
      </c>
      <c r="C17" s="94"/>
      <c r="D17" s="95"/>
      <c r="E17" s="95"/>
      <c r="F17" s="95"/>
      <c r="G17" s="97"/>
      <c r="H17" s="93"/>
      <c r="I17" s="93"/>
    </row>
    <row r="18" spans="1:9">
      <c r="A18" s="127" t="s">
        <v>56</v>
      </c>
      <c r="C18" s="94"/>
      <c r="D18" s="95"/>
      <c r="E18" s="95"/>
      <c r="F18" s="95"/>
      <c r="G18" s="97"/>
      <c r="H18" s="93"/>
      <c r="I18" s="95"/>
    </row>
    <row r="19" spans="1:9" ht="18.75" customHeight="1">
      <c r="A19" s="125" t="s">
        <v>57</v>
      </c>
      <c r="D19" s="95"/>
      <c r="E19" s="95"/>
      <c r="F19" s="93"/>
      <c r="G19" s="93"/>
      <c r="H19" s="93"/>
      <c r="I19" s="93"/>
    </row>
    <row r="20" spans="1:9" ht="15.75" customHeight="1">
      <c r="A20" s="131"/>
      <c r="D20" s="93"/>
      <c r="E20" s="93"/>
      <c r="F20" s="93"/>
      <c r="G20" s="93"/>
      <c r="H20" s="93"/>
      <c r="I20" s="93"/>
    </row>
    <row r="21" spans="1:9" ht="15" customHeight="1">
      <c r="A21" s="131"/>
      <c r="D21" s="93"/>
      <c r="E21" s="93"/>
      <c r="F21" s="93"/>
      <c r="G21" s="93"/>
      <c r="H21" s="93"/>
      <c r="I21" s="93"/>
    </row>
    <row r="22" spans="1:9">
      <c r="A22" s="89"/>
      <c r="D22" s="93"/>
      <c r="E22" s="93"/>
      <c r="F22" s="93"/>
      <c r="G22" s="93"/>
      <c r="H22" s="93"/>
      <c r="I22" s="93"/>
    </row>
    <row r="23" spans="1:9" s="44" customFormat="1" ht="15">
      <c r="A23" s="128" t="s">
        <v>47</v>
      </c>
      <c r="D23" s="93"/>
      <c r="E23" s="93"/>
      <c r="F23" s="93"/>
      <c r="G23" s="93"/>
      <c r="H23" s="93"/>
      <c r="I23" s="93"/>
    </row>
    <row r="24" spans="1:9" s="44" customFormat="1">
      <c r="A24" s="44" t="s">
        <v>51</v>
      </c>
      <c r="D24" s="93"/>
      <c r="E24" s="93"/>
      <c r="F24" s="93"/>
      <c r="G24" s="93"/>
      <c r="H24" s="93"/>
      <c r="I24" s="93"/>
    </row>
    <row r="25" spans="1:9" s="44" customFormat="1">
      <c r="A25" s="44" t="s">
        <v>48</v>
      </c>
      <c r="D25" s="93"/>
      <c r="E25" s="93"/>
      <c r="F25" s="93"/>
      <c r="G25" s="93"/>
      <c r="H25" s="93"/>
      <c r="I25" s="93"/>
    </row>
    <row r="26" spans="1:9" s="44" customFormat="1">
      <c r="A26" s="44" t="s">
        <v>49</v>
      </c>
      <c r="D26" s="93"/>
      <c r="E26" s="93"/>
      <c r="F26" s="93"/>
      <c r="G26" s="93"/>
      <c r="H26" s="93"/>
      <c r="I26" s="93"/>
    </row>
    <row r="27" spans="1:9" s="44" customFormat="1">
      <c r="A27" s="44" t="s">
        <v>50</v>
      </c>
      <c r="D27" s="93"/>
      <c r="E27" s="93"/>
      <c r="F27" s="93"/>
      <c r="G27" s="93"/>
      <c r="H27" s="93"/>
      <c r="I27" s="93"/>
    </row>
    <row r="28" spans="1:9" s="44" customFormat="1">
      <c r="A28" s="111" t="s">
        <v>21</v>
      </c>
      <c r="D28" s="93"/>
      <c r="E28" s="93"/>
      <c r="F28" s="93"/>
      <c r="G28" s="93"/>
      <c r="H28" s="93"/>
      <c r="I28" s="93"/>
    </row>
    <row r="29" spans="1:9">
      <c r="A29" s="91"/>
      <c r="D29" s="93"/>
      <c r="E29" s="93"/>
      <c r="F29" s="93"/>
      <c r="G29" s="93"/>
      <c r="H29" s="93"/>
      <c r="I29" s="93"/>
    </row>
    <row r="30" spans="1:9" ht="2.25" customHeight="1">
      <c r="A30" s="91"/>
    </row>
    <row r="31" spans="1:9">
      <c r="A31" s="129" t="s">
        <v>52</v>
      </c>
    </row>
    <row r="32" spans="1:9">
      <c r="A32" s="91" t="s">
        <v>20</v>
      </c>
    </row>
    <row r="33" spans="1:1">
      <c r="A33" s="129" t="s">
        <v>53</v>
      </c>
    </row>
    <row r="34" spans="1:1">
      <c r="A34" s="111" t="s">
        <v>58</v>
      </c>
    </row>
    <row r="35" spans="1:1">
      <c r="A35" s="91" t="s">
        <v>23</v>
      </c>
    </row>
    <row r="36" spans="1:1">
      <c r="A36" s="111" t="s">
        <v>61</v>
      </c>
    </row>
    <row r="37" spans="1:1">
      <c r="A37" s="111"/>
    </row>
    <row r="38" spans="1:1">
      <c r="A38" s="44"/>
    </row>
    <row r="39" spans="1:1">
      <c r="A39" s="44"/>
    </row>
    <row r="40" spans="1:1">
      <c r="A40" s="44"/>
    </row>
  </sheetData>
  <hyperlinks>
    <hyperlink ref="D20" r:id="rId1" display="https://creativecommons.org/licenses/by-sa/4.0/ "/>
    <hyperlink ref="A28" r:id="rId2"/>
    <hyperlink ref="A34" r:id="rId3" display="https://creativecommons.org/licenses/by-sa/4.0/  "/>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workbookViewId="0">
      <selection activeCell="Z31" sqref="Z31"/>
    </sheetView>
  </sheetViews>
  <sheetFormatPr defaultColWidth="11.5703125" defaultRowHeight="12.75"/>
  <cols>
    <col min="1" max="1" width="18.85546875" customWidth="1"/>
    <col min="2" max="2" width="8" style="44" customWidth="1"/>
    <col min="3" max="3" width="7.28515625" style="44" customWidth="1"/>
    <col min="4" max="4" width="5.28515625" customWidth="1"/>
    <col min="5" max="5" width="6.5703125" customWidth="1"/>
    <col min="6" max="6" width="5.42578125" customWidth="1"/>
    <col min="7" max="7" width="5.28515625" customWidth="1"/>
    <col min="8" max="8" width="6" customWidth="1"/>
    <col min="9" max="9" width="8.5703125" customWidth="1"/>
    <col min="10" max="10" width="7.7109375" customWidth="1"/>
    <col min="11" max="11" width="6.42578125" customWidth="1"/>
    <col min="12" max="12" width="6" customWidth="1"/>
    <col min="13" max="13" width="5.7109375" customWidth="1"/>
    <col min="14" max="14" width="5.140625" customWidth="1"/>
    <col min="15" max="15" width="8.5703125" customWidth="1"/>
    <col min="16" max="19" width="4.85546875" customWidth="1"/>
    <col min="20" max="20" width="8.140625" customWidth="1"/>
    <col min="21" max="21" width="9.5703125" customWidth="1"/>
    <col min="22" max="22" width="8" customWidth="1"/>
    <col min="23" max="23" width="8" style="44" customWidth="1"/>
    <col min="24" max="24" width="53.28515625" customWidth="1"/>
  </cols>
  <sheetData>
    <row r="1" spans="1:34" s="44" customFormat="1" ht="18" customHeight="1">
      <c r="G1" s="44" t="s">
        <v>31</v>
      </c>
    </row>
    <row r="2" spans="1:34" s="44" customFormat="1" ht="17.25" customHeight="1">
      <c r="A2" s="79" t="s">
        <v>24</v>
      </c>
    </row>
    <row r="3" spans="1:34" s="44" customFormat="1" ht="21" customHeight="1">
      <c r="A3" s="79"/>
      <c r="T3" s="4" t="s">
        <v>0</v>
      </c>
      <c r="U3" s="4" t="s">
        <v>9</v>
      </c>
      <c r="V3" s="4" t="s">
        <v>10</v>
      </c>
      <c r="W3" s="4" t="s">
        <v>0</v>
      </c>
    </row>
    <row r="4" spans="1:34" ht="21" customHeight="1">
      <c r="A4" s="44" t="s">
        <v>25</v>
      </c>
      <c r="B4" s="50"/>
      <c r="C4" s="70"/>
      <c r="D4" s="44"/>
      <c r="T4" s="143">
        <v>0.33</v>
      </c>
      <c r="U4" s="143">
        <v>0.08</v>
      </c>
      <c r="V4" s="143">
        <v>3.6999999999999998E-2</v>
      </c>
      <c r="W4" s="143">
        <v>0.26</v>
      </c>
    </row>
    <row r="5" spans="1:34" ht="17.25" thickBot="1">
      <c r="A5" s="44" t="s">
        <v>26</v>
      </c>
      <c r="B5" s="51"/>
      <c r="C5" s="70"/>
      <c r="D5" s="44"/>
      <c r="K5" s="69" t="s">
        <v>63</v>
      </c>
      <c r="L5" s="58" t="s">
        <v>17</v>
      </c>
      <c r="M5" s="80" t="s">
        <v>15</v>
      </c>
      <c r="N5" s="81" t="s">
        <v>18</v>
      </c>
      <c r="O5" s="133" t="s">
        <v>62</v>
      </c>
      <c r="P5" s="145" t="s">
        <v>33</v>
      </c>
      <c r="Q5" s="2"/>
      <c r="U5" s="43" t="s">
        <v>55</v>
      </c>
    </row>
    <row r="6" spans="1:34" ht="16.5">
      <c r="A6" s="28" t="s">
        <v>27</v>
      </c>
      <c r="B6" s="29"/>
      <c r="C6" s="29"/>
      <c r="D6" s="29"/>
      <c r="E6" s="29"/>
      <c r="F6" s="29" t="s">
        <v>1</v>
      </c>
      <c r="G6" s="29"/>
      <c r="H6" s="30"/>
      <c r="I6" s="34"/>
      <c r="J6" s="28" t="s">
        <v>19</v>
      </c>
      <c r="K6" s="29"/>
      <c r="L6" s="29" t="s">
        <v>32</v>
      </c>
      <c r="M6" s="29"/>
      <c r="N6" s="29"/>
      <c r="O6" s="30"/>
      <c r="P6" s="39"/>
      <c r="Q6" s="40" t="s">
        <v>2</v>
      </c>
      <c r="R6" s="40"/>
      <c r="S6" s="29"/>
      <c r="T6" s="41" t="s">
        <v>0</v>
      </c>
      <c r="U6" s="29" t="s">
        <v>9</v>
      </c>
      <c r="V6" s="113" t="s">
        <v>10</v>
      </c>
      <c r="W6" s="36"/>
      <c r="Y6" s="3" t="s">
        <v>3</v>
      </c>
      <c r="Z6" s="3" t="s">
        <v>4</v>
      </c>
      <c r="AA6" s="3" t="s">
        <v>5</v>
      </c>
      <c r="AB6" s="3" t="s">
        <v>6</v>
      </c>
      <c r="AC6" s="3" t="s">
        <v>7</v>
      </c>
    </row>
    <row r="7" spans="1:34" ht="17.25" thickBot="1">
      <c r="A7" s="31" t="s">
        <v>42</v>
      </c>
      <c r="B7" s="82" t="s">
        <v>28</v>
      </c>
      <c r="C7" s="82" t="s">
        <v>29</v>
      </c>
      <c r="D7" s="32" t="s">
        <v>8</v>
      </c>
      <c r="E7" s="32" t="s">
        <v>0</v>
      </c>
      <c r="F7" s="32" t="s">
        <v>9</v>
      </c>
      <c r="G7" s="32" t="s">
        <v>10</v>
      </c>
      <c r="H7" s="33" t="s">
        <v>11</v>
      </c>
      <c r="I7" s="35" t="s">
        <v>14</v>
      </c>
      <c r="J7" s="31" t="s">
        <v>30</v>
      </c>
      <c r="K7" s="32" t="s">
        <v>0</v>
      </c>
      <c r="L7" s="32" t="s">
        <v>9</v>
      </c>
      <c r="M7" s="32" t="s">
        <v>10</v>
      </c>
      <c r="N7" s="32" t="s">
        <v>11</v>
      </c>
      <c r="O7" s="33" t="s">
        <v>65</v>
      </c>
      <c r="P7" s="101" t="s">
        <v>0</v>
      </c>
      <c r="Q7" s="102" t="s">
        <v>9</v>
      </c>
      <c r="R7" s="102" t="s">
        <v>10</v>
      </c>
      <c r="S7" s="103" t="s">
        <v>11</v>
      </c>
      <c r="T7" s="114" t="s">
        <v>34</v>
      </c>
      <c r="U7" s="115" t="s">
        <v>35</v>
      </c>
      <c r="V7" s="115" t="s">
        <v>36</v>
      </c>
      <c r="W7" s="116" t="s">
        <v>37</v>
      </c>
      <c r="X7" s="4" t="s">
        <v>40</v>
      </c>
      <c r="Y7" s="3"/>
      <c r="Z7" s="5"/>
      <c r="AA7" s="3"/>
      <c r="AB7" s="3"/>
      <c r="AC7" s="3"/>
    </row>
    <row r="8" spans="1:34" ht="15">
      <c r="A8" s="59"/>
      <c r="B8" s="74"/>
      <c r="C8" s="90"/>
      <c r="D8" s="60">
        <v>4</v>
      </c>
      <c r="E8" s="61"/>
      <c r="F8" s="61"/>
      <c r="G8" s="61"/>
      <c r="H8" s="49">
        <v>15</v>
      </c>
      <c r="I8" s="52" t="str">
        <f>IFERROR(E8/F8,"")</f>
        <v/>
      </c>
      <c r="J8" s="55">
        <f t="array" ref="J8">SUM(E8:H8/$AE$12:$AH$12)*AC8</f>
        <v>0.41806020066889643</v>
      </c>
      <c r="K8" s="25">
        <f t="shared" ref="K8:K19" si="0">E8/$AE$12/$J8</f>
        <v>0</v>
      </c>
      <c r="L8" s="16">
        <f t="shared" ref="L8:L19" si="1">F8/$AF$12/$J8</f>
        <v>0</v>
      </c>
      <c r="M8" s="16">
        <f t="shared" ref="M8:M19" si="2">G8/$AG$12/$J8</f>
        <v>0</v>
      </c>
      <c r="N8" s="17">
        <f t="shared" ref="N8:N19" si="3">H8/$AH$12/$J8</f>
        <v>0.15599999999999994</v>
      </c>
      <c r="O8" s="18">
        <f>1-(K8+L8+M8+N8)</f>
        <v>0.84400000000000008</v>
      </c>
      <c r="P8" s="98">
        <f t="shared" ref="P8:P19" si="4">-(K8-AE$14)*AE$12*$J8*2</f>
        <v>113.71237458193983</v>
      </c>
      <c r="Q8" s="99">
        <f t="shared" ref="Q8:Q19" si="5">-(L8-AF$14)*AF$12*$J8*2</f>
        <v>12.040133779264217</v>
      </c>
      <c r="R8" s="99">
        <f t="shared" ref="R8:R19" si="6">-(M8-AG$14)*AG$12*$J8*2</f>
        <v>8.1521739130434803</v>
      </c>
      <c r="S8" s="100">
        <f t="shared" ref="S8:S19" si="7">-(N8-AH$14)*AH$12*$J8*2</f>
        <v>-28.07692307692307</v>
      </c>
      <c r="T8" s="117" t="str">
        <f>IF(P8/T$4&gt;1000,P8/T$4/1000,"")</f>
        <v/>
      </c>
      <c r="U8" s="117" t="str">
        <f>IF(Q8/U$4&gt;1000,Q8/U$4/1000,"")</f>
        <v/>
      </c>
      <c r="V8" s="142" t="str">
        <f>IF(R8/V$4&gt;1000,R8/V$4/1000,"")</f>
        <v/>
      </c>
      <c r="W8" s="139">
        <f>IF(AND(L8&gt;20%,(K8+L8)&gt;80%),(L8-16%)*J8*$AE$12/1000/$W$4,0)</f>
        <v>0</v>
      </c>
      <c r="X8" s="46"/>
      <c r="Y8" s="3">
        <v>0</v>
      </c>
      <c r="Z8" s="5">
        <f t="shared" ref="Z8:Z19" si="8">(7-D8)*15</f>
        <v>45</v>
      </c>
      <c r="AA8" s="5">
        <f t="shared" ref="AA8:AA19" si="9">195-(30*D8)</f>
        <v>75</v>
      </c>
      <c r="AB8" s="8">
        <f t="shared" ref="AB8:AB19" si="10">17.4-(2*D8)</f>
        <v>9.3999999999999986</v>
      </c>
      <c r="AC8" s="3">
        <f t="shared" ref="AC8:AC19" si="11">100/(100-AB8-MAX(Y8:AA8))</f>
        <v>6.4102564102564124</v>
      </c>
    </row>
    <row r="9" spans="1:34" ht="15">
      <c r="A9" s="62"/>
      <c r="B9" s="75"/>
      <c r="C9" s="75"/>
      <c r="D9" s="63">
        <v>4</v>
      </c>
      <c r="E9" s="48"/>
      <c r="F9" s="48"/>
      <c r="G9" s="48"/>
      <c r="H9" s="49">
        <v>15</v>
      </c>
      <c r="I9" s="53" t="str">
        <f t="shared" ref="I9:I19" si="12">IFERROR(E9/F9,"")</f>
        <v/>
      </c>
      <c r="J9" s="56">
        <f t="array" ref="J9">SUM(E9:H9/$AE$12:$AH$12)*AC9</f>
        <v>0.41806020066889643</v>
      </c>
      <c r="K9" s="26">
        <f t="shared" si="0"/>
        <v>0</v>
      </c>
      <c r="L9" s="13">
        <f t="shared" si="1"/>
        <v>0</v>
      </c>
      <c r="M9" s="13">
        <f t="shared" si="2"/>
        <v>0</v>
      </c>
      <c r="N9" s="14">
        <f t="shared" si="3"/>
        <v>0.15599999999999994</v>
      </c>
      <c r="O9" s="20">
        <f>1-(K9+L9+M9+N9)</f>
        <v>0.84400000000000008</v>
      </c>
      <c r="P9" s="19">
        <f t="shared" si="4"/>
        <v>113.71237458193983</v>
      </c>
      <c r="Q9" s="6">
        <f t="shared" si="5"/>
        <v>12.040133779264217</v>
      </c>
      <c r="R9" s="6">
        <f t="shared" si="6"/>
        <v>8.1521739130434803</v>
      </c>
      <c r="S9" s="15">
        <f t="shared" si="7"/>
        <v>-28.07692307692307</v>
      </c>
      <c r="T9" s="42" t="str">
        <f t="shared" ref="T9:T19" si="13">IF(P9/T$4&gt;1000,P9/T$4/1000,"")</f>
        <v/>
      </c>
      <c r="U9" s="42" t="str">
        <f t="shared" ref="U9:U19" si="14">IF(Q9/U$4&gt;1000,Q9/U$4/1000,"")</f>
        <v/>
      </c>
      <c r="V9" s="137" t="str">
        <f t="shared" ref="V9:V19" si="15">IF(R9/V$4&gt;1000,R9/V$4/1000,"")</f>
        <v/>
      </c>
      <c r="W9" s="140">
        <f>IF(AND(L9&gt;20%,(K9+L9)&gt;80%),(L9-16%)*J9*$AE$12/1000/$W$4,0)</f>
        <v>0</v>
      </c>
      <c r="X9" s="46"/>
      <c r="Y9" s="3">
        <v>0</v>
      </c>
      <c r="Z9" s="5">
        <f t="shared" si="8"/>
        <v>45</v>
      </c>
      <c r="AA9" s="5">
        <f t="shared" si="9"/>
        <v>75</v>
      </c>
      <c r="AB9" s="8">
        <f t="shared" si="10"/>
        <v>9.3999999999999986</v>
      </c>
      <c r="AC9" s="3">
        <f t="shared" si="11"/>
        <v>6.4102564102564124</v>
      </c>
    </row>
    <row r="10" spans="1:34" ht="15">
      <c r="A10" s="62"/>
      <c r="B10" s="75"/>
      <c r="C10" s="75"/>
      <c r="D10" s="63">
        <v>4</v>
      </c>
      <c r="E10" s="48"/>
      <c r="F10" s="48"/>
      <c r="G10" s="48"/>
      <c r="H10" s="49">
        <v>15</v>
      </c>
      <c r="I10" s="53" t="str">
        <f t="shared" si="12"/>
        <v/>
      </c>
      <c r="J10" s="56">
        <f t="array" ref="J10">SUM(E10:H10/$AE$12:$AH$12)*AC10</f>
        <v>0.41806020066889643</v>
      </c>
      <c r="K10" s="26">
        <f t="shared" si="0"/>
        <v>0</v>
      </c>
      <c r="L10" s="13">
        <f t="shared" si="1"/>
        <v>0</v>
      </c>
      <c r="M10" s="13">
        <f t="shared" si="2"/>
        <v>0</v>
      </c>
      <c r="N10" s="14">
        <f t="shared" si="3"/>
        <v>0.15599999999999994</v>
      </c>
      <c r="O10" s="20">
        <f t="shared" ref="O10:O19" si="16">1-(K10+L10+M10+N10)</f>
        <v>0.84400000000000008</v>
      </c>
      <c r="P10" s="19">
        <f t="shared" si="4"/>
        <v>113.71237458193983</v>
      </c>
      <c r="Q10" s="6">
        <f t="shared" si="5"/>
        <v>12.040133779264217</v>
      </c>
      <c r="R10" s="6">
        <f t="shared" si="6"/>
        <v>8.1521739130434803</v>
      </c>
      <c r="S10" s="15">
        <f t="shared" si="7"/>
        <v>-28.07692307692307</v>
      </c>
      <c r="T10" s="42" t="str">
        <f t="shared" si="13"/>
        <v/>
      </c>
      <c r="U10" s="42" t="str">
        <f t="shared" si="14"/>
        <v/>
      </c>
      <c r="V10" s="137" t="str">
        <f t="shared" si="15"/>
        <v/>
      </c>
      <c r="W10" s="140">
        <f t="shared" ref="W10:W18" si="17">IF(AND(L10&gt;20%,(K10+L10)&gt;80%),(L10-16%)*J10*$AE$12/1000/$W$4,0)</f>
        <v>0</v>
      </c>
      <c r="X10" s="46"/>
      <c r="Y10" s="3">
        <v>0</v>
      </c>
      <c r="Z10" s="5">
        <f t="shared" si="8"/>
        <v>45</v>
      </c>
      <c r="AA10" s="5">
        <f t="shared" si="9"/>
        <v>75</v>
      </c>
      <c r="AB10" s="8">
        <f t="shared" si="10"/>
        <v>9.3999999999999986</v>
      </c>
      <c r="AC10" s="3">
        <f t="shared" si="11"/>
        <v>6.4102564102564124</v>
      </c>
    </row>
    <row r="11" spans="1:34" ht="15">
      <c r="A11" s="62"/>
      <c r="B11" s="75"/>
      <c r="C11" s="75"/>
      <c r="D11" s="63">
        <v>4</v>
      </c>
      <c r="E11" s="48"/>
      <c r="F11" s="48"/>
      <c r="G11" s="48"/>
      <c r="H11" s="49">
        <v>15</v>
      </c>
      <c r="I11" s="53" t="str">
        <f t="shared" si="12"/>
        <v/>
      </c>
      <c r="J11" s="56">
        <f t="array" ref="J11">SUM(E11:H11/$AE$12:$AH$12)*AC11</f>
        <v>0.41806020066889643</v>
      </c>
      <c r="K11" s="26">
        <f t="shared" si="0"/>
        <v>0</v>
      </c>
      <c r="L11" s="13">
        <f t="shared" si="1"/>
        <v>0</v>
      </c>
      <c r="M11" s="13">
        <f t="shared" si="2"/>
        <v>0</v>
      </c>
      <c r="N11" s="14">
        <f t="shared" si="3"/>
        <v>0.15599999999999994</v>
      </c>
      <c r="O11" s="20">
        <f t="shared" si="16"/>
        <v>0.84400000000000008</v>
      </c>
      <c r="P11" s="19">
        <f t="shared" si="4"/>
        <v>113.71237458193983</v>
      </c>
      <c r="Q11" s="6">
        <f t="shared" si="5"/>
        <v>12.040133779264217</v>
      </c>
      <c r="R11" s="6">
        <f t="shared" si="6"/>
        <v>8.1521739130434803</v>
      </c>
      <c r="S11" s="15">
        <f t="shared" si="7"/>
        <v>-28.07692307692307</v>
      </c>
      <c r="T11" s="42" t="str">
        <f t="shared" si="13"/>
        <v/>
      </c>
      <c r="U11" s="42" t="str">
        <f t="shared" si="14"/>
        <v/>
      </c>
      <c r="V11" s="137" t="str">
        <f t="shared" si="15"/>
        <v/>
      </c>
      <c r="W11" s="140">
        <f t="shared" si="17"/>
        <v>0</v>
      </c>
      <c r="X11" s="46"/>
      <c r="Y11" s="3">
        <v>0</v>
      </c>
      <c r="Z11" s="5">
        <f t="shared" si="8"/>
        <v>45</v>
      </c>
      <c r="AA11" s="5">
        <f t="shared" si="9"/>
        <v>75</v>
      </c>
      <c r="AB11" s="8">
        <f t="shared" si="10"/>
        <v>9.3999999999999986</v>
      </c>
      <c r="AC11" s="3">
        <f t="shared" si="11"/>
        <v>6.4102564102564124</v>
      </c>
      <c r="AE11" t="s">
        <v>0</v>
      </c>
      <c r="AF11" t="s">
        <v>9</v>
      </c>
      <c r="AG11" t="s">
        <v>10</v>
      </c>
      <c r="AH11" t="s">
        <v>11</v>
      </c>
    </row>
    <row r="12" spans="1:34" ht="15">
      <c r="A12" s="62"/>
      <c r="B12" s="75"/>
      <c r="C12" s="75"/>
      <c r="D12" s="63">
        <v>4</v>
      </c>
      <c r="E12" s="48"/>
      <c r="F12" s="48"/>
      <c r="G12" s="48"/>
      <c r="H12" s="49">
        <v>15</v>
      </c>
      <c r="I12" s="53" t="str">
        <f t="shared" si="12"/>
        <v/>
      </c>
      <c r="J12" s="56">
        <f t="array" ref="J12">SUM(E12:H12/$AE$12:$AH$12)*AC12</f>
        <v>0.41806020066889643</v>
      </c>
      <c r="K12" s="26">
        <f t="shared" si="0"/>
        <v>0</v>
      </c>
      <c r="L12" s="13">
        <f t="shared" si="1"/>
        <v>0</v>
      </c>
      <c r="M12" s="13">
        <f t="shared" si="2"/>
        <v>0</v>
      </c>
      <c r="N12" s="14">
        <f t="shared" si="3"/>
        <v>0.15599999999999994</v>
      </c>
      <c r="O12" s="20">
        <f t="shared" si="16"/>
        <v>0.84400000000000008</v>
      </c>
      <c r="P12" s="19">
        <f t="shared" si="4"/>
        <v>113.71237458193983</v>
      </c>
      <c r="Q12" s="6">
        <f t="shared" si="5"/>
        <v>12.040133779264217</v>
      </c>
      <c r="R12" s="6">
        <f t="shared" si="6"/>
        <v>8.1521739130434803</v>
      </c>
      <c r="S12" s="15">
        <f t="shared" si="7"/>
        <v>-28.07692307692307</v>
      </c>
      <c r="T12" s="42" t="str">
        <f t="shared" si="13"/>
        <v/>
      </c>
      <c r="U12" s="42" t="str">
        <f t="shared" si="14"/>
        <v/>
      </c>
      <c r="V12" s="137" t="str">
        <f t="shared" si="15"/>
        <v/>
      </c>
      <c r="W12" s="140">
        <f t="shared" si="17"/>
        <v>0</v>
      </c>
      <c r="X12" s="46"/>
      <c r="Y12" s="3">
        <v>0</v>
      </c>
      <c r="Z12" s="5">
        <f t="shared" si="8"/>
        <v>45</v>
      </c>
      <c r="AA12" s="5">
        <f t="shared" si="9"/>
        <v>75</v>
      </c>
      <c r="AB12" s="8">
        <f t="shared" si="10"/>
        <v>9.3999999999999986</v>
      </c>
      <c r="AC12" s="3">
        <f t="shared" si="11"/>
        <v>6.4102564102564124</v>
      </c>
      <c r="AD12" t="s">
        <v>12</v>
      </c>
      <c r="AE12" s="9">
        <v>200</v>
      </c>
      <c r="AF12" s="9">
        <v>120</v>
      </c>
      <c r="AG12" s="9">
        <v>390</v>
      </c>
      <c r="AH12" s="9">
        <v>230</v>
      </c>
    </row>
    <row r="13" spans="1:34" ht="15">
      <c r="A13" s="62"/>
      <c r="B13" s="75"/>
      <c r="C13" s="75"/>
      <c r="D13" s="63">
        <v>4</v>
      </c>
      <c r="E13" s="48"/>
      <c r="F13" s="48"/>
      <c r="G13" s="48"/>
      <c r="H13" s="49">
        <v>15</v>
      </c>
      <c r="I13" s="53" t="str">
        <f t="shared" si="12"/>
        <v/>
      </c>
      <c r="J13" s="56">
        <f t="array" ref="J13">SUM(E13:H13/$AE$12:$AH$12)*AC13</f>
        <v>0.41806020066889643</v>
      </c>
      <c r="K13" s="26">
        <f t="shared" si="0"/>
        <v>0</v>
      </c>
      <c r="L13" s="13">
        <f t="shared" si="1"/>
        <v>0</v>
      </c>
      <c r="M13" s="13">
        <f t="shared" si="2"/>
        <v>0</v>
      </c>
      <c r="N13" s="14">
        <f t="shared" si="3"/>
        <v>0.15599999999999994</v>
      </c>
      <c r="O13" s="20">
        <f t="shared" si="16"/>
        <v>0.84400000000000008</v>
      </c>
      <c r="P13" s="19">
        <f t="shared" si="4"/>
        <v>113.71237458193983</v>
      </c>
      <c r="Q13" s="6">
        <f t="shared" si="5"/>
        <v>12.040133779264217</v>
      </c>
      <c r="R13" s="6">
        <f t="shared" si="6"/>
        <v>8.1521739130434803</v>
      </c>
      <c r="S13" s="15">
        <f t="shared" si="7"/>
        <v>-28.07692307692307</v>
      </c>
      <c r="T13" s="42" t="str">
        <f t="shared" si="13"/>
        <v/>
      </c>
      <c r="U13" s="42" t="str">
        <f t="shared" si="14"/>
        <v/>
      </c>
      <c r="V13" s="137" t="str">
        <f t="shared" si="15"/>
        <v/>
      </c>
      <c r="W13" s="140">
        <f t="shared" si="17"/>
        <v>0</v>
      </c>
      <c r="X13" s="46"/>
      <c r="Y13" s="3">
        <v>0</v>
      </c>
      <c r="Z13" s="5">
        <f t="shared" si="8"/>
        <v>45</v>
      </c>
      <c r="AA13" s="5">
        <f t="shared" si="9"/>
        <v>75</v>
      </c>
      <c r="AB13" s="8">
        <f t="shared" si="10"/>
        <v>9.3999999999999986</v>
      </c>
      <c r="AC13" s="3">
        <f t="shared" si="11"/>
        <v>6.4102564102564124</v>
      </c>
      <c r="AD13" t="s">
        <v>12</v>
      </c>
      <c r="AE13" s="9">
        <v>200</v>
      </c>
      <c r="AF13" s="9">
        <v>120</v>
      </c>
      <c r="AG13" s="9">
        <v>390</v>
      </c>
      <c r="AH13" s="9">
        <v>230</v>
      </c>
    </row>
    <row r="14" spans="1:34" ht="15">
      <c r="A14" s="62"/>
      <c r="B14" s="75"/>
      <c r="C14" s="75"/>
      <c r="D14" s="63">
        <v>4</v>
      </c>
      <c r="E14" s="48"/>
      <c r="F14" s="48"/>
      <c r="G14" s="48"/>
      <c r="H14" s="49">
        <v>15</v>
      </c>
      <c r="I14" s="53" t="str">
        <f t="shared" si="12"/>
        <v/>
      </c>
      <c r="J14" s="56">
        <f t="array" ref="J14">SUM(E14:H14/$AE$12:$AH$12)*AC14</f>
        <v>0.41806020066889643</v>
      </c>
      <c r="K14" s="26">
        <f t="shared" si="0"/>
        <v>0</v>
      </c>
      <c r="L14" s="13">
        <f t="shared" si="1"/>
        <v>0</v>
      </c>
      <c r="M14" s="13">
        <f t="shared" si="2"/>
        <v>0</v>
      </c>
      <c r="N14" s="14">
        <f t="shared" si="3"/>
        <v>0.15599999999999994</v>
      </c>
      <c r="O14" s="20">
        <f t="shared" si="16"/>
        <v>0.84400000000000008</v>
      </c>
      <c r="P14" s="19">
        <f t="shared" si="4"/>
        <v>113.71237458193983</v>
      </c>
      <c r="Q14" s="6">
        <f t="shared" si="5"/>
        <v>12.040133779264217</v>
      </c>
      <c r="R14" s="6">
        <f t="shared" si="6"/>
        <v>8.1521739130434803</v>
      </c>
      <c r="S14" s="15">
        <f t="shared" si="7"/>
        <v>-28.07692307692307</v>
      </c>
      <c r="T14" s="42" t="str">
        <f t="shared" si="13"/>
        <v/>
      </c>
      <c r="U14" s="42" t="str">
        <f t="shared" si="14"/>
        <v/>
      </c>
      <c r="V14" s="137" t="str">
        <f t="shared" si="15"/>
        <v/>
      </c>
      <c r="W14" s="140">
        <f t="shared" si="17"/>
        <v>0</v>
      </c>
      <c r="X14" s="46"/>
      <c r="Y14" s="3">
        <v>0</v>
      </c>
      <c r="Z14" s="5">
        <f t="shared" si="8"/>
        <v>45</v>
      </c>
      <c r="AA14" s="5">
        <f t="shared" si="9"/>
        <v>75</v>
      </c>
      <c r="AB14" s="8">
        <f t="shared" si="10"/>
        <v>9.3999999999999986</v>
      </c>
      <c r="AC14" s="3">
        <f t="shared" si="11"/>
        <v>6.4102564102564124</v>
      </c>
      <c r="AD14" t="s">
        <v>13</v>
      </c>
      <c r="AE14" s="1">
        <v>0.68</v>
      </c>
      <c r="AF14" s="1">
        <v>0.12</v>
      </c>
      <c r="AG14" s="1">
        <v>2.5000000000000001E-2</v>
      </c>
      <c r="AH14" s="1">
        <v>0.01</v>
      </c>
    </row>
    <row r="15" spans="1:34" ht="15">
      <c r="A15" s="62"/>
      <c r="B15" s="75"/>
      <c r="C15" s="75"/>
      <c r="D15" s="63">
        <v>4</v>
      </c>
      <c r="E15" s="48"/>
      <c r="F15" s="48"/>
      <c r="G15" s="48"/>
      <c r="H15" s="49">
        <v>15</v>
      </c>
      <c r="I15" s="53" t="str">
        <f t="shared" si="12"/>
        <v/>
      </c>
      <c r="J15" s="56">
        <f t="array" ref="J15">SUM(E15:H15/$AE$12:$AH$12)*AC15</f>
        <v>0.41806020066889643</v>
      </c>
      <c r="K15" s="26">
        <f t="shared" si="0"/>
        <v>0</v>
      </c>
      <c r="L15" s="13">
        <f t="shared" si="1"/>
        <v>0</v>
      </c>
      <c r="M15" s="13">
        <f t="shared" si="2"/>
        <v>0</v>
      </c>
      <c r="N15" s="14">
        <f t="shared" si="3"/>
        <v>0.15599999999999994</v>
      </c>
      <c r="O15" s="20">
        <f t="shared" si="16"/>
        <v>0.84400000000000008</v>
      </c>
      <c r="P15" s="19">
        <f t="shared" si="4"/>
        <v>113.71237458193983</v>
      </c>
      <c r="Q15" s="6">
        <f t="shared" si="5"/>
        <v>12.040133779264217</v>
      </c>
      <c r="R15" s="6">
        <f t="shared" si="6"/>
        <v>8.1521739130434803</v>
      </c>
      <c r="S15" s="15">
        <f t="shared" si="7"/>
        <v>-28.07692307692307</v>
      </c>
      <c r="T15" s="42" t="str">
        <f t="shared" si="13"/>
        <v/>
      </c>
      <c r="U15" s="42" t="str">
        <f t="shared" si="14"/>
        <v/>
      </c>
      <c r="V15" s="137" t="str">
        <f t="shared" si="15"/>
        <v/>
      </c>
      <c r="W15" s="140">
        <f t="shared" si="17"/>
        <v>0</v>
      </c>
      <c r="X15" s="46"/>
      <c r="Y15" s="3">
        <v>0</v>
      </c>
      <c r="Z15" s="5">
        <f t="shared" si="8"/>
        <v>45</v>
      </c>
      <c r="AA15" s="5">
        <f t="shared" si="9"/>
        <v>75</v>
      </c>
      <c r="AB15" s="8">
        <f t="shared" si="10"/>
        <v>9.3999999999999986</v>
      </c>
      <c r="AC15" s="3">
        <f t="shared" si="11"/>
        <v>6.4102564102564124</v>
      </c>
    </row>
    <row r="16" spans="1:34" ht="15">
      <c r="A16" s="62"/>
      <c r="B16" s="75"/>
      <c r="C16" s="75"/>
      <c r="D16" s="63">
        <v>4</v>
      </c>
      <c r="E16" s="48"/>
      <c r="F16" s="48"/>
      <c r="G16" s="48"/>
      <c r="H16" s="49">
        <v>15</v>
      </c>
      <c r="I16" s="53" t="str">
        <f t="shared" si="12"/>
        <v/>
      </c>
      <c r="J16" s="56">
        <f t="array" ref="J16">SUM(E16:H16/$AE$12:$AH$12)*AC16</f>
        <v>0.41806020066889643</v>
      </c>
      <c r="K16" s="26">
        <f t="shared" si="0"/>
        <v>0</v>
      </c>
      <c r="L16" s="13">
        <f t="shared" si="1"/>
        <v>0</v>
      </c>
      <c r="M16" s="13">
        <f t="shared" si="2"/>
        <v>0</v>
      </c>
      <c r="N16" s="14">
        <f t="shared" si="3"/>
        <v>0.15599999999999994</v>
      </c>
      <c r="O16" s="20">
        <f t="shared" si="16"/>
        <v>0.84400000000000008</v>
      </c>
      <c r="P16" s="19">
        <f t="shared" si="4"/>
        <v>113.71237458193983</v>
      </c>
      <c r="Q16" s="6">
        <f t="shared" si="5"/>
        <v>12.040133779264217</v>
      </c>
      <c r="R16" s="6">
        <f t="shared" si="6"/>
        <v>8.1521739130434803</v>
      </c>
      <c r="S16" s="15">
        <f t="shared" si="7"/>
        <v>-28.07692307692307</v>
      </c>
      <c r="T16" s="42" t="str">
        <f t="shared" si="13"/>
        <v/>
      </c>
      <c r="U16" s="42" t="str">
        <f t="shared" si="14"/>
        <v/>
      </c>
      <c r="V16" s="137" t="str">
        <f t="shared" si="15"/>
        <v/>
      </c>
      <c r="W16" s="140">
        <f t="shared" si="17"/>
        <v>0</v>
      </c>
      <c r="X16" s="46"/>
      <c r="Y16" s="3">
        <v>0</v>
      </c>
      <c r="Z16" s="5">
        <f t="shared" si="8"/>
        <v>45</v>
      </c>
      <c r="AA16" s="5">
        <f t="shared" si="9"/>
        <v>75</v>
      </c>
      <c r="AB16" s="8">
        <f t="shared" si="10"/>
        <v>9.3999999999999986</v>
      </c>
      <c r="AC16" s="3">
        <f t="shared" si="11"/>
        <v>6.4102564102564124</v>
      </c>
    </row>
    <row r="17" spans="1:29" ht="15">
      <c r="A17" s="62"/>
      <c r="B17" s="75"/>
      <c r="C17" s="75"/>
      <c r="D17" s="63">
        <v>4</v>
      </c>
      <c r="E17" s="48"/>
      <c r="F17" s="48"/>
      <c r="G17" s="48"/>
      <c r="H17" s="49">
        <v>15</v>
      </c>
      <c r="I17" s="53" t="str">
        <f t="shared" si="12"/>
        <v/>
      </c>
      <c r="J17" s="56">
        <f t="array" ref="J17">SUM(E17:H17/$AE$12:$AH$12)*AC17</f>
        <v>0.41806020066889643</v>
      </c>
      <c r="K17" s="26">
        <f t="shared" si="0"/>
        <v>0</v>
      </c>
      <c r="L17" s="13">
        <f t="shared" si="1"/>
        <v>0</v>
      </c>
      <c r="M17" s="13">
        <f t="shared" si="2"/>
        <v>0</v>
      </c>
      <c r="N17" s="14">
        <f t="shared" si="3"/>
        <v>0.15599999999999994</v>
      </c>
      <c r="O17" s="20">
        <f t="shared" si="16"/>
        <v>0.84400000000000008</v>
      </c>
      <c r="P17" s="19">
        <f t="shared" si="4"/>
        <v>113.71237458193983</v>
      </c>
      <c r="Q17" s="6">
        <f t="shared" si="5"/>
        <v>12.040133779264217</v>
      </c>
      <c r="R17" s="6">
        <f t="shared" si="6"/>
        <v>8.1521739130434803</v>
      </c>
      <c r="S17" s="15">
        <f t="shared" si="7"/>
        <v>-28.07692307692307</v>
      </c>
      <c r="T17" s="42" t="str">
        <f t="shared" si="13"/>
        <v/>
      </c>
      <c r="U17" s="42" t="str">
        <f t="shared" si="14"/>
        <v/>
      </c>
      <c r="V17" s="137" t="str">
        <f t="shared" si="15"/>
        <v/>
      </c>
      <c r="W17" s="140">
        <f t="shared" si="17"/>
        <v>0</v>
      </c>
      <c r="X17" s="46"/>
      <c r="Y17" s="3">
        <v>0</v>
      </c>
      <c r="Z17" s="5">
        <f t="shared" si="8"/>
        <v>45</v>
      </c>
      <c r="AA17" s="5">
        <f t="shared" si="9"/>
        <v>75</v>
      </c>
      <c r="AB17" s="8">
        <f t="shared" si="10"/>
        <v>9.3999999999999986</v>
      </c>
      <c r="AC17" s="3">
        <f t="shared" si="11"/>
        <v>6.4102564102564124</v>
      </c>
    </row>
    <row r="18" spans="1:29" ht="15">
      <c r="A18" s="64"/>
      <c r="B18" s="76"/>
      <c r="C18" s="76"/>
      <c r="D18" s="63">
        <v>4</v>
      </c>
      <c r="E18" s="65"/>
      <c r="F18" s="65"/>
      <c r="G18" s="65"/>
      <c r="H18" s="135">
        <v>15</v>
      </c>
      <c r="I18" s="53" t="str">
        <f t="shared" si="12"/>
        <v/>
      </c>
      <c r="J18" s="56">
        <f t="array" ref="J18">SUM(E18:H18/$AE$12:$AH$12)*AC18</f>
        <v>0.41806020066889643</v>
      </c>
      <c r="K18" s="26">
        <f t="shared" si="0"/>
        <v>0</v>
      </c>
      <c r="L18" s="13">
        <f t="shared" si="1"/>
        <v>0</v>
      </c>
      <c r="M18" s="13">
        <f t="shared" si="2"/>
        <v>0</v>
      </c>
      <c r="N18" s="14">
        <f t="shared" si="3"/>
        <v>0.15599999999999994</v>
      </c>
      <c r="O18" s="20">
        <f t="shared" si="16"/>
        <v>0.84400000000000008</v>
      </c>
      <c r="P18" s="19">
        <f t="shared" si="4"/>
        <v>113.71237458193983</v>
      </c>
      <c r="Q18" s="6">
        <f t="shared" si="5"/>
        <v>12.040133779264217</v>
      </c>
      <c r="R18" s="6">
        <f t="shared" si="6"/>
        <v>8.1521739130434803</v>
      </c>
      <c r="S18" s="15">
        <f t="shared" si="7"/>
        <v>-28.07692307692307</v>
      </c>
      <c r="T18" s="42" t="str">
        <f t="shared" si="13"/>
        <v/>
      </c>
      <c r="U18" s="42" t="str">
        <f t="shared" si="14"/>
        <v/>
      </c>
      <c r="V18" s="137" t="str">
        <f t="shared" si="15"/>
        <v/>
      </c>
      <c r="W18" s="140">
        <f t="shared" si="17"/>
        <v>0</v>
      </c>
      <c r="X18" s="46"/>
      <c r="Y18" s="3">
        <v>0</v>
      </c>
      <c r="Z18" s="5">
        <f t="shared" si="8"/>
        <v>45</v>
      </c>
      <c r="AA18" s="5">
        <f t="shared" si="9"/>
        <v>75</v>
      </c>
      <c r="AB18" s="8">
        <f t="shared" si="10"/>
        <v>9.3999999999999986</v>
      </c>
      <c r="AC18" s="3">
        <f t="shared" si="11"/>
        <v>6.4102564102564124</v>
      </c>
    </row>
    <row r="19" spans="1:29" ht="15.75" thickBot="1">
      <c r="A19" s="66"/>
      <c r="B19" s="77"/>
      <c r="C19" s="77"/>
      <c r="D19" s="104">
        <v>4</v>
      </c>
      <c r="E19" s="67"/>
      <c r="F19" s="67"/>
      <c r="G19" s="67"/>
      <c r="H19" s="134">
        <v>20</v>
      </c>
      <c r="I19" s="54" t="str">
        <f t="shared" si="12"/>
        <v/>
      </c>
      <c r="J19" s="57">
        <f t="array" ref="J19">SUM(E19:H19/$AE$12:$AH$12)*AC19</f>
        <v>0.55741360089186198</v>
      </c>
      <c r="K19" s="27">
        <f t="shared" si="0"/>
        <v>0</v>
      </c>
      <c r="L19" s="22">
        <f t="shared" si="1"/>
        <v>0</v>
      </c>
      <c r="M19" s="22">
        <f t="shared" si="2"/>
        <v>0</v>
      </c>
      <c r="N19" s="23">
        <f t="shared" si="3"/>
        <v>0.15599999999999994</v>
      </c>
      <c r="O19" s="24">
        <f t="shared" si="16"/>
        <v>0.84400000000000008</v>
      </c>
      <c r="P19" s="21">
        <f t="shared" si="4"/>
        <v>151.61649944258647</v>
      </c>
      <c r="Q19" s="37">
        <f t="shared" si="5"/>
        <v>16.053511705685622</v>
      </c>
      <c r="R19" s="37">
        <f t="shared" si="6"/>
        <v>10.869565217391308</v>
      </c>
      <c r="S19" s="38">
        <f t="shared" si="7"/>
        <v>-37.435897435897431</v>
      </c>
      <c r="T19" s="88" t="str">
        <f t="shared" si="13"/>
        <v/>
      </c>
      <c r="U19" s="88" t="str">
        <f t="shared" si="14"/>
        <v/>
      </c>
      <c r="V19" s="138" t="str">
        <f t="shared" si="15"/>
        <v/>
      </c>
      <c r="W19" s="141">
        <f>IF(AND(L19&gt;20%,(K19+L19)&gt;80%),(L19-16%)*J19*$AE$12/1000/$W$4,0)</f>
        <v>0</v>
      </c>
      <c r="X19" s="46"/>
      <c r="Y19" s="3">
        <v>0</v>
      </c>
      <c r="Z19" s="5">
        <f t="shared" si="8"/>
        <v>45</v>
      </c>
      <c r="AA19" s="5">
        <f t="shared" si="9"/>
        <v>75</v>
      </c>
      <c r="AB19" s="8">
        <f t="shared" si="10"/>
        <v>9.3999999999999986</v>
      </c>
      <c r="AC19" s="3">
        <f t="shared" si="11"/>
        <v>6.4102564102564124</v>
      </c>
    </row>
    <row r="20" spans="1:29">
      <c r="H20" s="68" t="s">
        <v>39</v>
      </c>
      <c r="I20" s="58" t="s">
        <v>16</v>
      </c>
      <c r="K20" s="12">
        <v>0.68</v>
      </c>
      <c r="L20" s="12">
        <v>0.12</v>
      </c>
      <c r="M20" s="12">
        <v>0.04</v>
      </c>
      <c r="N20" s="12">
        <v>0.01</v>
      </c>
      <c r="O20" s="7">
        <v>0.15</v>
      </c>
    </row>
    <row r="21" spans="1:29">
      <c r="A21" s="68" t="s">
        <v>41</v>
      </c>
      <c r="B21" s="51"/>
      <c r="C21" s="51"/>
      <c r="D21" s="4"/>
      <c r="E21" s="4"/>
      <c r="F21" s="4"/>
      <c r="G21" s="4"/>
      <c r="I21" s="80"/>
      <c r="K21" s="69" t="s">
        <v>22</v>
      </c>
      <c r="L21" s="58" t="s">
        <v>17</v>
      </c>
      <c r="M21" s="80" t="s">
        <v>15</v>
      </c>
      <c r="N21" s="81" t="s">
        <v>18</v>
      </c>
      <c r="O21" s="133" t="s">
        <v>75</v>
      </c>
    </row>
    <row r="22" spans="1:29" ht="16.5">
      <c r="A22" s="2" t="s">
        <v>38</v>
      </c>
      <c r="B22" s="2"/>
      <c r="C22" s="2"/>
      <c r="F22" s="10"/>
      <c r="P22" s="2" t="s">
        <v>55</v>
      </c>
    </row>
    <row r="23" spans="1:29" ht="12.2" customHeight="1">
      <c r="A23" s="146"/>
      <c r="B23" s="147"/>
      <c r="C23" s="147"/>
      <c r="D23" s="147"/>
      <c r="E23" s="147"/>
      <c r="F23" s="147"/>
      <c r="G23" s="147"/>
      <c r="H23" s="147"/>
      <c r="I23" s="147"/>
      <c r="J23" s="147"/>
      <c r="K23" s="147"/>
      <c r="L23" s="147"/>
      <c r="M23" s="147"/>
      <c r="N23" s="148"/>
      <c r="O23" s="11"/>
      <c r="P23" s="51"/>
      <c r="Q23" s="51"/>
      <c r="R23" s="51"/>
      <c r="S23" s="51"/>
      <c r="T23" s="51"/>
      <c r="U23" s="51"/>
      <c r="V23" s="51"/>
      <c r="W23" s="83"/>
    </row>
    <row r="24" spans="1:29">
      <c r="A24" s="149"/>
      <c r="B24" s="150"/>
      <c r="C24" s="150"/>
      <c r="D24" s="150"/>
      <c r="E24" s="150"/>
      <c r="F24" s="150"/>
      <c r="G24" s="150"/>
      <c r="H24" s="150"/>
      <c r="I24" s="150"/>
      <c r="J24" s="150"/>
      <c r="K24" s="150"/>
      <c r="L24" s="150"/>
      <c r="M24" s="150"/>
      <c r="N24" s="151"/>
      <c r="O24" s="11"/>
      <c r="P24" s="51"/>
      <c r="Q24" s="51"/>
      <c r="R24" s="51"/>
      <c r="S24" s="51"/>
      <c r="T24" s="51"/>
      <c r="U24" s="51"/>
      <c r="V24" s="51"/>
      <c r="W24" s="83"/>
    </row>
    <row r="25" spans="1:29">
      <c r="A25" s="149"/>
      <c r="B25" s="150"/>
      <c r="C25" s="150"/>
      <c r="D25" s="150"/>
      <c r="E25" s="150"/>
      <c r="F25" s="150"/>
      <c r="G25" s="150"/>
      <c r="H25" s="150"/>
      <c r="I25" s="150"/>
      <c r="J25" s="150"/>
      <c r="K25" s="150"/>
      <c r="L25" s="150"/>
      <c r="M25" s="150"/>
      <c r="N25" s="151"/>
      <c r="O25" s="11"/>
      <c r="P25" s="51"/>
      <c r="Q25" s="51"/>
      <c r="R25" s="51"/>
      <c r="S25" s="51"/>
      <c r="T25" s="51"/>
      <c r="U25" s="51"/>
      <c r="V25" s="51"/>
      <c r="W25" s="83"/>
    </row>
    <row r="26" spans="1:29">
      <c r="A26" s="149"/>
      <c r="B26" s="150"/>
      <c r="C26" s="150"/>
      <c r="D26" s="150"/>
      <c r="E26" s="150"/>
      <c r="F26" s="150"/>
      <c r="G26" s="150"/>
      <c r="H26" s="150"/>
      <c r="I26" s="150"/>
      <c r="J26" s="150"/>
      <c r="K26" s="150"/>
      <c r="L26" s="150"/>
      <c r="M26" s="150"/>
      <c r="N26" s="151"/>
      <c r="O26" s="11"/>
      <c r="P26" s="51"/>
      <c r="Q26" s="51"/>
      <c r="R26" s="51"/>
      <c r="S26" s="51"/>
      <c r="T26" s="51"/>
      <c r="U26" s="51"/>
      <c r="V26" s="51"/>
      <c r="W26" s="83"/>
    </row>
    <row r="27" spans="1:29">
      <c r="A27" s="149"/>
      <c r="B27" s="150"/>
      <c r="C27" s="150"/>
      <c r="D27" s="150"/>
      <c r="E27" s="150"/>
      <c r="F27" s="150"/>
      <c r="G27" s="150"/>
      <c r="H27" s="150"/>
      <c r="I27" s="150"/>
      <c r="J27" s="150"/>
      <c r="K27" s="150"/>
      <c r="L27" s="150"/>
      <c r="M27" s="150"/>
      <c r="N27" s="151"/>
      <c r="O27" s="11"/>
      <c r="P27" s="51"/>
      <c r="Q27" s="51"/>
      <c r="R27" s="51"/>
      <c r="S27" s="51"/>
      <c r="T27" s="51"/>
      <c r="U27" s="51"/>
      <c r="V27" s="51"/>
      <c r="W27" s="83"/>
    </row>
    <row r="28" spans="1:29">
      <c r="A28" s="149"/>
      <c r="B28" s="150"/>
      <c r="C28" s="150"/>
      <c r="D28" s="150"/>
      <c r="E28" s="150"/>
      <c r="F28" s="150"/>
      <c r="G28" s="150"/>
      <c r="H28" s="150"/>
      <c r="I28" s="150"/>
      <c r="J28" s="150"/>
      <c r="K28" s="150"/>
      <c r="L28" s="150"/>
      <c r="M28" s="150"/>
      <c r="N28" s="151"/>
      <c r="O28" s="11"/>
      <c r="P28" s="51"/>
      <c r="Q28" s="51"/>
      <c r="R28" s="51"/>
      <c r="S28" s="51"/>
      <c r="T28" s="51"/>
      <c r="U28" s="51"/>
      <c r="V28" s="51"/>
      <c r="W28" s="83"/>
    </row>
    <row r="29" spans="1:29">
      <c r="A29" s="152"/>
      <c r="B29" s="153"/>
      <c r="C29" s="153"/>
      <c r="D29" s="153"/>
      <c r="E29" s="153"/>
      <c r="F29" s="153"/>
      <c r="G29" s="153"/>
      <c r="H29" s="153"/>
      <c r="I29" s="153"/>
      <c r="J29" s="153"/>
      <c r="K29" s="153"/>
      <c r="L29" s="153"/>
      <c r="M29" s="153"/>
      <c r="N29" s="154"/>
      <c r="P29" s="51"/>
      <c r="Q29" s="51"/>
      <c r="R29" s="51"/>
      <c r="S29" s="51"/>
      <c r="T29" s="51"/>
      <c r="U29" s="51"/>
      <c r="V29" s="51"/>
      <c r="W29" s="83"/>
    </row>
    <row r="30" spans="1:29">
      <c r="A30" s="152"/>
      <c r="B30" s="153"/>
      <c r="C30" s="153"/>
      <c r="D30" s="153"/>
      <c r="E30" s="153"/>
      <c r="F30" s="153"/>
      <c r="G30" s="153"/>
      <c r="H30" s="153"/>
      <c r="I30" s="153"/>
      <c r="J30" s="153"/>
      <c r="K30" s="153"/>
      <c r="L30" s="153"/>
      <c r="M30" s="153"/>
      <c r="N30" s="154"/>
      <c r="P30" s="51"/>
      <c r="Q30" s="51"/>
      <c r="R30" s="51"/>
      <c r="S30" s="51"/>
      <c r="T30" s="51"/>
      <c r="U30" s="51"/>
      <c r="V30" s="51"/>
      <c r="W30" s="83"/>
    </row>
    <row r="31" spans="1:29">
      <c r="A31" s="152"/>
      <c r="B31" s="153"/>
      <c r="C31" s="153"/>
      <c r="D31" s="153"/>
      <c r="E31" s="153"/>
      <c r="F31" s="153"/>
      <c r="G31" s="153"/>
      <c r="H31" s="153"/>
      <c r="I31" s="153"/>
      <c r="J31" s="153"/>
      <c r="K31" s="153"/>
      <c r="L31" s="153"/>
      <c r="M31" s="153"/>
      <c r="N31" s="154"/>
      <c r="P31" s="51"/>
      <c r="Q31" s="51"/>
      <c r="R31" s="51"/>
      <c r="S31" s="51"/>
      <c r="T31" s="51"/>
      <c r="U31" s="51"/>
      <c r="V31" s="51"/>
      <c r="W31" s="83"/>
    </row>
    <row r="32" spans="1:29">
      <c r="A32" s="152"/>
      <c r="B32" s="153"/>
      <c r="C32" s="153"/>
      <c r="D32" s="153"/>
      <c r="E32" s="153"/>
      <c r="F32" s="153"/>
      <c r="G32" s="153"/>
      <c r="H32" s="153"/>
      <c r="I32" s="153"/>
      <c r="J32" s="153"/>
      <c r="K32" s="153"/>
      <c r="L32" s="153"/>
      <c r="M32" s="153"/>
      <c r="N32" s="154"/>
      <c r="P32" s="51"/>
      <c r="Q32" s="51"/>
      <c r="R32" s="51"/>
      <c r="S32" s="51"/>
      <c r="T32" s="51"/>
      <c r="U32" s="51"/>
      <c r="V32" s="51"/>
      <c r="W32" s="83"/>
    </row>
    <row r="33" spans="1:23">
      <c r="A33" s="152"/>
      <c r="B33" s="153"/>
      <c r="C33" s="153"/>
      <c r="D33" s="153"/>
      <c r="E33" s="153"/>
      <c r="F33" s="153"/>
      <c r="G33" s="153"/>
      <c r="H33" s="153"/>
      <c r="I33" s="153"/>
      <c r="J33" s="153"/>
      <c r="K33" s="153"/>
      <c r="L33" s="153"/>
      <c r="M33" s="153"/>
      <c r="N33" s="154"/>
      <c r="P33" s="51"/>
      <c r="Q33" s="51"/>
      <c r="R33" s="51"/>
      <c r="S33" s="51"/>
      <c r="T33" s="51"/>
      <c r="U33" s="51"/>
      <c r="V33" s="51"/>
      <c r="W33" s="83"/>
    </row>
    <row r="34" spans="1:23">
      <c r="A34" s="152"/>
      <c r="B34" s="153"/>
      <c r="C34" s="153"/>
      <c r="D34" s="153"/>
      <c r="E34" s="153"/>
      <c r="F34" s="153"/>
      <c r="G34" s="153"/>
      <c r="H34" s="153"/>
      <c r="I34" s="153"/>
      <c r="J34" s="153"/>
      <c r="K34" s="153"/>
      <c r="L34" s="153"/>
      <c r="M34" s="153"/>
      <c r="N34" s="154"/>
      <c r="P34" s="51"/>
      <c r="Q34" s="51"/>
      <c r="R34" s="51"/>
      <c r="S34" s="51"/>
      <c r="T34" s="51"/>
      <c r="U34" s="51"/>
      <c r="V34" s="51"/>
      <c r="W34" s="83"/>
    </row>
    <row r="35" spans="1:23">
      <c r="A35" s="152"/>
      <c r="B35" s="153"/>
      <c r="C35" s="153"/>
      <c r="D35" s="153"/>
      <c r="E35" s="153"/>
      <c r="F35" s="153"/>
      <c r="G35" s="153"/>
      <c r="H35" s="153"/>
      <c r="I35" s="153"/>
      <c r="J35" s="153"/>
      <c r="K35" s="153"/>
      <c r="L35" s="153"/>
      <c r="M35" s="153"/>
      <c r="N35" s="154"/>
      <c r="P35" s="51"/>
      <c r="Q35" s="51"/>
      <c r="R35" s="51"/>
      <c r="S35" s="51"/>
      <c r="T35" s="51"/>
      <c r="U35" s="51"/>
      <c r="V35" s="51"/>
      <c r="W35" s="83"/>
    </row>
    <row r="36" spans="1:23">
      <c r="A36" s="152"/>
      <c r="B36" s="153"/>
      <c r="C36" s="153"/>
      <c r="D36" s="153"/>
      <c r="E36" s="153"/>
      <c r="F36" s="153"/>
      <c r="G36" s="153"/>
      <c r="H36" s="153"/>
      <c r="I36" s="153"/>
      <c r="J36" s="153"/>
      <c r="K36" s="153"/>
      <c r="L36" s="153"/>
      <c r="M36" s="153"/>
      <c r="N36" s="154"/>
      <c r="P36" s="51"/>
      <c r="Q36" s="51"/>
      <c r="R36" s="51"/>
      <c r="S36" s="51"/>
      <c r="T36" s="51"/>
      <c r="U36" s="51"/>
      <c r="V36" s="51"/>
      <c r="W36" s="83"/>
    </row>
    <row r="37" spans="1:23">
      <c r="A37" s="152"/>
      <c r="B37" s="153"/>
      <c r="C37" s="153"/>
      <c r="D37" s="153"/>
      <c r="E37" s="153"/>
      <c r="F37" s="153"/>
      <c r="G37" s="153"/>
      <c r="H37" s="153"/>
      <c r="I37" s="153"/>
      <c r="J37" s="153"/>
      <c r="K37" s="153"/>
      <c r="L37" s="153"/>
      <c r="M37" s="153"/>
      <c r="N37" s="154"/>
      <c r="P37" s="51"/>
      <c r="Q37" s="51"/>
      <c r="R37" s="51"/>
      <c r="S37" s="51"/>
      <c r="T37" s="51"/>
      <c r="U37" s="51"/>
      <c r="V37" s="51"/>
      <c r="W37" s="83"/>
    </row>
    <row r="38" spans="1:23">
      <c r="A38" s="152"/>
      <c r="B38" s="153"/>
      <c r="C38" s="153"/>
      <c r="D38" s="153"/>
      <c r="E38" s="153"/>
      <c r="F38" s="153"/>
      <c r="G38" s="153"/>
      <c r="H38" s="153"/>
      <c r="I38" s="153"/>
      <c r="J38" s="153"/>
      <c r="K38" s="153"/>
      <c r="L38" s="153"/>
      <c r="M38" s="153"/>
      <c r="N38" s="154"/>
      <c r="P38" s="51"/>
      <c r="Q38" s="51"/>
      <c r="R38" s="51"/>
      <c r="S38" s="51"/>
      <c r="T38" s="51"/>
      <c r="U38" s="51"/>
      <c r="V38" s="51"/>
      <c r="W38" s="83"/>
    </row>
    <row r="39" spans="1:23">
      <c r="A39" s="152"/>
      <c r="B39" s="153"/>
      <c r="C39" s="153"/>
      <c r="D39" s="153"/>
      <c r="E39" s="153"/>
      <c r="F39" s="153"/>
      <c r="G39" s="153"/>
      <c r="H39" s="153"/>
      <c r="I39" s="153"/>
      <c r="J39" s="153"/>
      <c r="K39" s="153"/>
      <c r="L39" s="153"/>
      <c r="M39" s="153"/>
      <c r="N39" s="154"/>
      <c r="P39" s="51"/>
      <c r="Q39" s="51"/>
      <c r="R39" s="51"/>
      <c r="S39" s="51"/>
      <c r="T39" s="51"/>
      <c r="U39" s="51"/>
      <c r="V39" s="51"/>
      <c r="W39" s="83"/>
    </row>
    <row r="40" spans="1:23">
      <c r="A40" s="155"/>
      <c r="B40" s="156"/>
      <c r="C40" s="156"/>
      <c r="D40" s="156"/>
      <c r="E40" s="156"/>
      <c r="F40" s="156"/>
      <c r="G40" s="156"/>
      <c r="H40" s="156"/>
      <c r="I40" s="156"/>
      <c r="J40" s="156"/>
      <c r="K40" s="156"/>
      <c r="L40" s="156"/>
      <c r="M40" s="156"/>
      <c r="N40" s="157"/>
      <c r="P40" s="51"/>
      <c r="Q40" s="51"/>
      <c r="R40" s="51"/>
      <c r="S40" s="51"/>
      <c r="T40" s="51"/>
      <c r="U40" s="51"/>
      <c r="V40" s="51"/>
      <c r="W40" s="83"/>
    </row>
  </sheetData>
  <sheetProtection selectLockedCells="1" selectUnlockedCells="1"/>
  <mergeCells count="1">
    <mergeCell ref="A23:N40"/>
  </mergeCells>
  <conditionalFormatting sqref="K8:K19">
    <cfRule type="cellIs" dxfId="23" priority="5" stopIfTrue="1" operator="notBetween">
      <formula>0.6</formula>
      <formula>0.75</formula>
    </cfRule>
    <cfRule type="cellIs" dxfId="22" priority="29" stopIfTrue="1" operator="between">
      <formula>0.6</formula>
      <formula>0.75</formula>
    </cfRule>
  </conditionalFormatting>
  <conditionalFormatting sqref="L8:L19">
    <cfRule type="cellIs" dxfId="21" priority="6" stopIfTrue="1" operator="between">
      <formula>0.1</formula>
      <formula>0.2</formula>
    </cfRule>
    <cfRule type="cellIs" dxfId="20" priority="30" stopIfTrue="1" operator="notBetween">
      <formula>0.1</formula>
      <formula>0.2</formula>
    </cfRule>
  </conditionalFormatting>
  <conditionalFormatting sqref="M8:M19">
    <cfRule type="cellIs" dxfId="19" priority="2" operator="notBetween">
      <formula>0.02</formula>
      <formula>0.05</formula>
    </cfRule>
    <cfRule type="cellIs" dxfId="18" priority="7" stopIfTrue="1" operator="between">
      <formula>0.02</formula>
      <formula>0.05</formula>
    </cfRule>
  </conditionalFormatting>
  <conditionalFormatting sqref="P8:S19">
    <cfRule type="cellIs" dxfId="17" priority="3" stopIfTrue="1" operator="lessThan">
      <formula>0</formula>
    </cfRule>
    <cfRule type="cellIs" dxfId="16" priority="4" stopIfTrue="1" operator="greaterThan">
      <formula>0</formula>
    </cfRule>
  </conditionalFormatting>
  <conditionalFormatting sqref="J8:J19">
    <cfRule type="cellIs" dxfId="15" priority="8" stopIfTrue="1" operator="lessThan">
      <formula>10</formula>
    </cfRule>
    <cfRule type="cellIs" dxfId="14" priority="9" stopIfTrue="1" operator="greaterThan">
      <formula>26</formula>
    </cfRule>
    <cfRule type="cellIs" dxfId="13" priority="10" stopIfTrue="1" operator="between">
      <formula>10</formula>
      <formula>26</formula>
    </cfRule>
  </conditionalFormatting>
  <conditionalFormatting sqref="W8:W19">
    <cfRule type="cellIs" dxfId="12" priority="1" operator="equal">
      <formula>0</formula>
    </cfRule>
  </conditionalFormatting>
  <pageMargins left="0.78749999999999998" right="0.78749999999999998" top="1.0541666666666667" bottom="1.0541666666666667" header="0.78749999999999998" footer="0.78749999999999998"/>
  <pageSetup paperSize="9" scale="50" orientation="landscape" useFirstPageNumber="1" horizontalDpi="300" verticalDpi="300" r:id="rId1"/>
  <headerFooter alignWithMargins="0">
    <oddHeader>&amp;C&amp;"Times New Roman,Regular"&amp;12&amp;A</oddHeader>
    <oddFooter>&amp;C&amp;"Times New Roman,Regular"&amp;12Page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0"/>
  <sheetViews>
    <sheetView workbookViewId="0">
      <pane xSplit="1" ySplit="6" topLeftCell="B7" activePane="bottomRight" state="frozen"/>
      <selection pane="topRight" activeCell="B1" sqref="B1"/>
      <selection pane="bottomLeft" activeCell="A5" sqref="A5"/>
      <selection pane="bottomRight" activeCell="Z10" sqref="Z10"/>
    </sheetView>
  </sheetViews>
  <sheetFormatPr defaultColWidth="11.5703125" defaultRowHeight="12.75"/>
  <cols>
    <col min="1" max="1" width="15.42578125" customWidth="1"/>
    <col min="2" max="2" width="7.28515625" style="44" customWidth="1"/>
    <col min="3" max="3" width="9" style="44" customWidth="1"/>
    <col min="4" max="4" width="5.28515625" customWidth="1"/>
    <col min="5" max="5" width="6.5703125" customWidth="1"/>
    <col min="6" max="6" width="5.42578125" customWidth="1"/>
    <col min="7" max="7" width="5.28515625" customWidth="1"/>
    <col min="8" max="8" width="6" customWidth="1"/>
    <col min="9" max="9" width="8.5703125" style="69" customWidth="1"/>
    <col min="10" max="10" width="7.7109375" style="69" customWidth="1"/>
    <col min="11" max="11" width="6.42578125" customWidth="1"/>
    <col min="12" max="12" width="6" customWidth="1"/>
    <col min="13" max="13" width="5.7109375" customWidth="1"/>
    <col min="14" max="14" width="5.140625" customWidth="1"/>
    <col min="15" max="15" width="8.7109375" customWidth="1"/>
    <col min="16" max="16" width="5.7109375" customWidth="1"/>
    <col min="17" max="17" width="6.7109375" customWidth="1"/>
    <col min="18" max="18" width="6.140625" customWidth="1"/>
    <col min="19" max="19" width="5" customWidth="1"/>
    <col min="20" max="22" width="8" customWidth="1"/>
    <col min="23" max="23" width="8" style="44" customWidth="1"/>
    <col min="24" max="24" width="28.28515625" customWidth="1"/>
  </cols>
  <sheetData>
    <row r="1" spans="1:29" s="44" customFormat="1" ht="19.5" customHeight="1">
      <c r="H1" s="44" t="s">
        <v>31</v>
      </c>
      <c r="I1" s="69"/>
      <c r="J1" s="69"/>
    </row>
    <row r="2" spans="1:29" s="44" customFormat="1" ht="19.5" customHeight="1">
      <c r="A2" s="79" t="s">
        <v>24</v>
      </c>
      <c r="I2" s="69"/>
      <c r="J2" s="69"/>
      <c r="T2" s="123" t="s">
        <v>0</v>
      </c>
      <c r="U2" s="123" t="s">
        <v>9</v>
      </c>
      <c r="V2" s="123" t="s">
        <v>10</v>
      </c>
      <c r="W2" s="123" t="s">
        <v>0</v>
      </c>
    </row>
    <row r="3" spans="1:29" ht="18">
      <c r="A3" s="44" t="s">
        <v>25</v>
      </c>
      <c r="B3" s="45"/>
      <c r="D3" s="44"/>
      <c r="T3" s="124">
        <v>0.33</v>
      </c>
      <c r="U3" s="124">
        <v>0.08</v>
      </c>
      <c r="V3" s="124">
        <v>3.6999999999999998E-2</v>
      </c>
      <c r="W3" s="124">
        <v>0.26</v>
      </c>
    </row>
    <row r="4" spans="1:29" ht="17.25" thickBot="1">
      <c r="A4" s="44" t="s">
        <v>26</v>
      </c>
      <c r="B4" s="51"/>
      <c r="D4" s="44"/>
      <c r="K4" s="69" t="s">
        <v>22</v>
      </c>
      <c r="L4" s="58" t="s">
        <v>17</v>
      </c>
      <c r="M4" s="80" t="s">
        <v>15</v>
      </c>
      <c r="N4" s="81" t="s">
        <v>18</v>
      </c>
      <c r="O4" s="133" t="s">
        <v>60</v>
      </c>
      <c r="P4" s="144" t="s">
        <v>33</v>
      </c>
      <c r="Q4" s="2"/>
      <c r="U4" s="43" t="s">
        <v>64</v>
      </c>
      <c r="V4" s="118"/>
    </row>
    <row r="5" spans="1:29" ht="16.5">
      <c r="A5" s="28" t="s">
        <v>27</v>
      </c>
      <c r="B5" s="29"/>
      <c r="C5" s="29"/>
      <c r="D5" s="29"/>
      <c r="E5" s="29"/>
      <c r="F5" s="29" t="s">
        <v>1</v>
      </c>
      <c r="G5" s="29"/>
      <c r="H5" s="30"/>
      <c r="I5" s="71"/>
      <c r="J5" s="28" t="s">
        <v>19</v>
      </c>
      <c r="K5" s="29"/>
      <c r="L5" s="29" t="s">
        <v>32</v>
      </c>
      <c r="M5" s="29"/>
      <c r="N5" s="29"/>
      <c r="O5" s="30"/>
      <c r="P5" s="39"/>
      <c r="Q5" s="40" t="s">
        <v>2</v>
      </c>
      <c r="R5" s="40"/>
      <c r="S5" s="29"/>
      <c r="T5" s="119" t="s">
        <v>0</v>
      </c>
      <c r="U5" s="120" t="s">
        <v>9</v>
      </c>
      <c r="V5" s="121" t="s">
        <v>10</v>
      </c>
      <c r="W5" s="122" t="s">
        <v>0</v>
      </c>
      <c r="Y5" s="3" t="s">
        <v>3</v>
      </c>
      <c r="Z5" s="3" t="s">
        <v>4</v>
      </c>
      <c r="AA5" s="3" t="s">
        <v>5</v>
      </c>
      <c r="AB5" s="3" t="s">
        <v>6</v>
      </c>
      <c r="AC5" s="3" t="s">
        <v>7</v>
      </c>
    </row>
    <row r="6" spans="1:29" ht="17.25" thickBot="1">
      <c r="A6" s="106" t="s">
        <v>42</v>
      </c>
      <c r="B6" s="162" t="s">
        <v>28</v>
      </c>
      <c r="C6" s="162" t="s">
        <v>29</v>
      </c>
      <c r="D6" s="107" t="s">
        <v>8</v>
      </c>
      <c r="E6" s="107" t="s">
        <v>0</v>
      </c>
      <c r="F6" s="107" t="s">
        <v>9</v>
      </c>
      <c r="G6" s="107" t="s">
        <v>10</v>
      </c>
      <c r="H6" s="108" t="s">
        <v>11</v>
      </c>
      <c r="I6" s="72" t="s">
        <v>14</v>
      </c>
      <c r="J6" s="78" t="s">
        <v>30</v>
      </c>
      <c r="K6" s="32" t="s">
        <v>0</v>
      </c>
      <c r="L6" s="32" t="s">
        <v>9</v>
      </c>
      <c r="M6" s="32" t="s">
        <v>10</v>
      </c>
      <c r="N6" s="32" t="s">
        <v>11</v>
      </c>
      <c r="O6" s="33" t="s">
        <v>65</v>
      </c>
      <c r="P6" s="106" t="s">
        <v>0</v>
      </c>
      <c r="Q6" s="107" t="s">
        <v>9</v>
      </c>
      <c r="R6" s="107" t="s">
        <v>10</v>
      </c>
      <c r="S6" s="107" t="s">
        <v>11</v>
      </c>
      <c r="T6" s="114" t="s">
        <v>34</v>
      </c>
      <c r="U6" s="115" t="s">
        <v>35</v>
      </c>
      <c r="V6" s="115" t="s">
        <v>36</v>
      </c>
      <c r="W6" s="116" t="s">
        <v>37</v>
      </c>
      <c r="X6" s="4" t="s">
        <v>40</v>
      </c>
      <c r="Y6" s="3"/>
      <c r="Z6" s="5"/>
      <c r="AA6" s="3"/>
      <c r="AB6" s="3"/>
      <c r="AC6" s="3"/>
    </row>
    <row r="7" spans="1:29" ht="15">
      <c r="A7" s="158"/>
      <c r="B7" s="159"/>
      <c r="C7" s="159"/>
      <c r="D7" s="160">
        <v>4</v>
      </c>
      <c r="E7" s="161"/>
      <c r="F7" s="161"/>
      <c r="G7" s="161"/>
      <c r="H7" s="105">
        <v>15</v>
      </c>
      <c r="I7" s="52" t="str">
        <f>IFERROR(E7/F7,"")</f>
        <v/>
      </c>
      <c r="J7" s="55">
        <f t="array" ref="J7">SUM(E7:H7/$AE$21:$AH$21)*AC7</f>
        <v>0.41806020066889643</v>
      </c>
      <c r="K7" s="25">
        <f t="shared" ref="K7:K37" si="0">E7/$AE$21/$J7</f>
        <v>0</v>
      </c>
      <c r="L7" s="16">
        <f t="shared" ref="L7:L37" si="1">F7/$AF$21/$J7</f>
        <v>0</v>
      </c>
      <c r="M7" s="16">
        <f t="shared" ref="M7:M37" si="2">G7/$AG$21/$J7</f>
        <v>0</v>
      </c>
      <c r="N7" s="17">
        <f t="shared" ref="N7:N37" si="3">H7/$AH$21/$J7</f>
        <v>0.15599999999999994</v>
      </c>
      <c r="O7" s="18">
        <f>1-(K7+L7+M7+N7)</f>
        <v>0.84400000000000008</v>
      </c>
      <c r="P7" s="98">
        <f t="shared" ref="P7:P37" si="4">-(K7-AE$23)*AE$21*$J7*2</f>
        <v>113.71237458193983</v>
      </c>
      <c r="Q7" s="99">
        <f t="shared" ref="Q7:Q37" si="5">-(L7-AF$23)*AF$21*$J7*2</f>
        <v>12.040133779264217</v>
      </c>
      <c r="R7" s="99">
        <f t="shared" ref="R7:R37" si="6">-(M7-AG$23)*AG$21*$J7*2</f>
        <v>8.1521739130434803</v>
      </c>
      <c r="S7" s="100">
        <f t="shared" ref="S7:S37" si="7">-(N7-AH$23)*AH$21*$J7*2</f>
        <v>-28.07692307692307</v>
      </c>
      <c r="T7" s="112" t="str">
        <f>IF(P7/T$3&gt;1000,P7/T$3/1000,"")</f>
        <v/>
      </c>
      <c r="U7" s="112" t="str">
        <f>IF(Q7/U$3&gt;1000,Q7/U$3/1000,"")</f>
        <v/>
      </c>
      <c r="V7" s="136" t="str">
        <f>IF(R7/V$3&gt;1000,R7/V$3/1000,"")</f>
        <v/>
      </c>
      <c r="W7" s="139">
        <f>IF(AND(L7&gt;20%,(K7+L7)&gt;80%),(L7-16%)*J7*$AE$21/1000/$W$3,0)</f>
        <v>0</v>
      </c>
      <c r="X7" s="83"/>
      <c r="Y7" s="3">
        <v>0</v>
      </c>
      <c r="Z7" s="5">
        <f t="shared" ref="Z7:Z37" si="8">(7-D7)*15</f>
        <v>45</v>
      </c>
      <c r="AA7" s="5">
        <f t="shared" ref="AA7:AA37" si="9">195-(30*D7)</f>
        <v>75</v>
      </c>
      <c r="AB7" s="8">
        <f t="shared" ref="AB7:AB37" si="10">17.4-(2*D7)</f>
        <v>9.3999999999999986</v>
      </c>
      <c r="AC7" s="3">
        <f t="shared" ref="AC7:AC32" si="11">100/(100-AB7-MAX(Y7:AA7))</f>
        <v>6.4102564102564124</v>
      </c>
    </row>
    <row r="8" spans="1:29" ht="15">
      <c r="A8" s="47"/>
      <c r="B8" s="73"/>
      <c r="C8" s="73"/>
      <c r="D8" s="63">
        <v>4</v>
      </c>
      <c r="E8" s="48"/>
      <c r="F8" s="48"/>
      <c r="G8" s="48"/>
      <c r="H8" s="49">
        <v>15</v>
      </c>
      <c r="I8" s="53" t="str">
        <f t="shared" ref="I8:I32" si="12">IFERROR(E8/F8,"")</f>
        <v/>
      </c>
      <c r="J8" s="56">
        <f t="array" ref="J8">SUM(E8:H8/$AE$21:$AH$21)*AC8</f>
        <v>0.41806020066889643</v>
      </c>
      <c r="K8" s="26">
        <f t="shared" si="0"/>
        <v>0</v>
      </c>
      <c r="L8" s="13">
        <f t="shared" si="1"/>
        <v>0</v>
      </c>
      <c r="M8" s="13">
        <f t="shared" si="2"/>
        <v>0</v>
      </c>
      <c r="N8" s="14">
        <f t="shared" si="3"/>
        <v>0.15599999999999994</v>
      </c>
      <c r="O8" s="20">
        <f>1-(K8+L8+M8+N8)</f>
        <v>0.84400000000000008</v>
      </c>
      <c r="P8" s="19">
        <f t="shared" si="4"/>
        <v>113.71237458193983</v>
      </c>
      <c r="Q8" s="6">
        <f t="shared" si="5"/>
        <v>12.040133779264217</v>
      </c>
      <c r="R8" s="6">
        <f t="shared" si="6"/>
        <v>8.1521739130434803</v>
      </c>
      <c r="S8" s="15">
        <f t="shared" si="7"/>
        <v>-28.07692307692307</v>
      </c>
      <c r="T8" s="42" t="str">
        <f t="shared" ref="T8:T71" si="13">IF(P8/T$3&gt;1000,P8/T$3/1000,"")</f>
        <v/>
      </c>
      <c r="U8" s="42" t="str">
        <f t="shared" ref="U8:U71" si="14">IF(Q8/U$3&gt;1000,Q8/U$3/1000,"")</f>
        <v/>
      </c>
      <c r="V8" s="137" t="str">
        <f t="shared" ref="V8:V71" si="15">IF(R8/V$3&gt;1000,R8/V$3/1000,"")</f>
        <v/>
      </c>
      <c r="W8" s="140">
        <f>IF(AND(L8&gt;20%,(K8+L8)&gt;80%),(L8-16%)*J8*$AE$21/1000/$W$3,0)</f>
        <v>0</v>
      </c>
      <c r="X8" s="83"/>
      <c r="Y8" s="3">
        <v>0</v>
      </c>
      <c r="Z8" s="5">
        <f t="shared" si="8"/>
        <v>45</v>
      </c>
      <c r="AA8" s="5">
        <f t="shared" si="9"/>
        <v>75</v>
      </c>
      <c r="AB8" s="8">
        <f t="shared" si="10"/>
        <v>9.3999999999999986</v>
      </c>
      <c r="AC8" s="3">
        <f t="shared" si="11"/>
        <v>6.4102564102564124</v>
      </c>
    </row>
    <row r="9" spans="1:29" ht="15">
      <c r="A9" s="47"/>
      <c r="B9" s="73"/>
      <c r="C9" s="73"/>
      <c r="D9" s="63">
        <v>4</v>
      </c>
      <c r="E9" s="48"/>
      <c r="F9" s="48"/>
      <c r="G9" s="48"/>
      <c r="H9" s="49">
        <v>15</v>
      </c>
      <c r="I9" s="53" t="str">
        <f t="shared" si="12"/>
        <v/>
      </c>
      <c r="J9" s="56">
        <f t="array" ref="J9">SUM(E9:H9/$AE$21:$AH$21)*AC9</f>
        <v>0.41806020066889643</v>
      </c>
      <c r="K9" s="26">
        <f t="shared" si="0"/>
        <v>0</v>
      </c>
      <c r="L9" s="13">
        <f t="shared" si="1"/>
        <v>0</v>
      </c>
      <c r="M9" s="13">
        <f t="shared" si="2"/>
        <v>0</v>
      </c>
      <c r="N9" s="14">
        <f t="shared" si="3"/>
        <v>0.15599999999999994</v>
      </c>
      <c r="O9" s="20">
        <f t="shared" ref="O9:O72" si="16">1-(K9+L9+M9+N9)</f>
        <v>0.84400000000000008</v>
      </c>
      <c r="P9" s="19">
        <f t="shared" si="4"/>
        <v>113.71237458193983</v>
      </c>
      <c r="Q9" s="6">
        <f t="shared" si="5"/>
        <v>12.040133779264217</v>
      </c>
      <c r="R9" s="6">
        <f t="shared" si="6"/>
        <v>8.1521739130434803</v>
      </c>
      <c r="S9" s="15">
        <f t="shared" si="7"/>
        <v>-28.07692307692307</v>
      </c>
      <c r="T9" s="42" t="str">
        <f t="shared" si="13"/>
        <v/>
      </c>
      <c r="U9" s="42" t="str">
        <f t="shared" si="14"/>
        <v/>
      </c>
      <c r="V9" s="137" t="str">
        <f t="shared" si="15"/>
        <v/>
      </c>
      <c r="W9" s="140">
        <f t="shared" ref="W9:W72" si="17">IF(AND(L9&gt;20%,(K9+L9)&gt;80%),(L9-16%)*J9*$AE$21/1000/$W$3,0)</f>
        <v>0</v>
      </c>
      <c r="X9" s="83"/>
      <c r="Y9" s="3">
        <v>0</v>
      </c>
      <c r="Z9" s="5">
        <f t="shared" si="8"/>
        <v>45</v>
      </c>
      <c r="AA9" s="5">
        <f t="shared" si="9"/>
        <v>75</v>
      </c>
      <c r="AB9" s="8">
        <f t="shared" si="10"/>
        <v>9.3999999999999986</v>
      </c>
      <c r="AC9" s="3">
        <f t="shared" si="11"/>
        <v>6.4102564102564124</v>
      </c>
    </row>
    <row r="10" spans="1:29" ht="15">
      <c r="A10" s="47"/>
      <c r="B10" s="73"/>
      <c r="C10" s="73"/>
      <c r="D10" s="63">
        <v>4</v>
      </c>
      <c r="E10" s="48"/>
      <c r="F10" s="48"/>
      <c r="G10" s="48"/>
      <c r="H10" s="49">
        <v>15</v>
      </c>
      <c r="I10" s="53" t="str">
        <f t="shared" si="12"/>
        <v/>
      </c>
      <c r="J10" s="56">
        <f t="array" ref="J10">SUM(E10:H10/$AE$21:$AH$21)*AC10</f>
        <v>0.41806020066889643</v>
      </c>
      <c r="K10" s="26">
        <f t="shared" si="0"/>
        <v>0</v>
      </c>
      <c r="L10" s="13">
        <f t="shared" si="1"/>
        <v>0</v>
      </c>
      <c r="M10" s="13">
        <f t="shared" si="2"/>
        <v>0</v>
      </c>
      <c r="N10" s="14">
        <f t="shared" si="3"/>
        <v>0.15599999999999994</v>
      </c>
      <c r="O10" s="20">
        <f t="shared" si="16"/>
        <v>0.84400000000000008</v>
      </c>
      <c r="P10" s="19">
        <f t="shared" si="4"/>
        <v>113.71237458193983</v>
      </c>
      <c r="Q10" s="6">
        <f t="shared" si="5"/>
        <v>12.040133779264217</v>
      </c>
      <c r="R10" s="6">
        <f t="shared" si="6"/>
        <v>8.1521739130434803</v>
      </c>
      <c r="S10" s="15">
        <f t="shared" si="7"/>
        <v>-28.07692307692307</v>
      </c>
      <c r="T10" s="42" t="str">
        <f t="shared" si="13"/>
        <v/>
      </c>
      <c r="U10" s="42" t="str">
        <f t="shared" si="14"/>
        <v/>
      </c>
      <c r="V10" s="137" t="str">
        <f t="shared" si="15"/>
        <v/>
      </c>
      <c r="W10" s="140">
        <f t="shared" si="17"/>
        <v>0</v>
      </c>
      <c r="X10" s="83"/>
      <c r="Y10" s="3">
        <v>0</v>
      </c>
      <c r="Z10" s="5">
        <f t="shared" si="8"/>
        <v>45</v>
      </c>
      <c r="AA10" s="5">
        <f t="shared" si="9"/>
        <v>75</v>
      </c>
      <c r="AB10" s="8">
        <f t="shared" si="10"/>
        <v>9.3999999999999986</v>
      </c>
      <c r="AC10" s="3">
        <f t="shared" si="11"/>
        <v>6.4102564102564124</v>
      </c>
    </row>
    <row r="11" spans="1:29" ht="15">
      <c r="A11" s="47"/>
      <c r="B11" s="73"/>
      <c r="C11" s="73"/>
      <c r="D11" s="63">
        <v>4</v>
      </c>
      <c r="E11" s="48"/>
      <c r="F11" s="48"/>
      <c r="G11" s="48"/>
      <c r="H11" s="49">
        <v>15</v>
      </c>
      <c r="I11" s="53" t="str">
        <f t="shared" si="12"/>
        <v/>
      </c>
      <c r="J11" s="56">
        <f t="array" ref="J11">SUM(E11:H11/$AE$21:$AH$21)*AC11</f>
        <v>0.41806020066889643</v>
      </c>
      <c r="K11" s="26">
        <f t="shared" si="0"/>
        <v>0</v>
      </c>
      <c r="L11" s="13">
        <f t="shared" si="1"/>
        <v>0</v>
      </c>
      <c r="M11" s="13">
        <f t="shared" si="2"/>
        <v>0</v>
      </c>
      <c r="N11" s="14">
        <f t="shared" si="3"/>
        <v>0.15599999999999994</v>
      </c>
      <c r="O11" s="20">
        <f t="shared" si="16"/>
        <v>0.84400000000000008</v>
      </c>
      <c r="P11" s="19">
        <f t="shared" si="4"/>
        <v>113.71237458193983</v>
      </c>
      <c r="Q11" s="6">
        <f t="shared" si="5"/>
        <v>12.040133779264217</v>
      </c>
      <c r="R11" s="6">
        <f t="shared" si="6"/>
        <v>8.1521739130434803</v>
      </c>
      <c r="S11" s="15">
        <f t="shared" si="7"/>
        <v>-28.07692307692307</v>
      </c>
      <c r="T11" s="42" t="str">
        <f t="shared" si="13"/>
        <v/>
      </c>
      <c r="U11" s="42" t="str">
        <f t="shared" si="14"/>
        <v/>
      </c>
      <c r="V11" s="137" t="str">
        <f t="shared" si="15"/>
        <v/>
      </c>
      <c r="W11" s="140">
        <f t="shared" si="17"/>
        <v>0</v>
      </c>
      <c r="X11" s="83"/>
      <c r="Y11" s="3">
        <v>0</v>
      </c>
      <c r="Z11" s="5">
        <f t="shared" si="8"/>
        <v>45</v>
      </c>
      <c r="AA11" s="5">
        <f t="shared" si="9"/>
        <v>75</v>
      </c>
      <c r="AB11" s="8">
        <f t="shared" si="10"/>
        <v>9.3999999999999986</v>
      </c>
      <c r="AC11" s="3">
        <f t="shared" si="11"/>
        <v>6.4102564102564124</v>
      </c>
    </row>
    <row r="12" spans="1:29" ht="15">
      <c r="A12" s="47"/>
      <c r="B12" s="73"/>
      <c r="C12" s="73"/>
      <c r="D12" s="63">
        <v>4</v>
      </c>
      <c r="E12" s="48"/>
      <c r="F12" s="48"/>
      <c r="G12" s="48"/>
      <c r="H12" s="49">
        <v>15</v>
      </c>
      <c r="I12" s="53" t="str">
        <f t="shared" si="12"/>
        <v/>
      </c>
      <c r="J12" s="56">
        <f t="array" ref="J12">SUM(E12:H12/$AE$21:$AH$21)*AC12</f>
        <v>0.41806020066889643</v>
      </c>
      <c r="K12" s="26">
        <f t="shared" si="0"/>
        <v>0</v>
      </c>
      <c r="L12" s="13">
        <f t="shared" si="1"/>
        <v>0</v>
      </c>
      <c r="M12" s="13">
        <f t="shared" si="2"/>
        <v>0</v>
      </c>
      <c r="N12" s="14">
        <f t="shared" si="3"/>
        <v>0.15599999999999994</v>
      </c>
      <c r="O12" s="20">
        <f t="shared" si="16"/>
        <v>0.84400000000000008</v>
      </c>
      <c r="P12" s="19">
        <f t="shared" si="4"/>
        <v>113.71237458193983</v>
      </c>
      <c r="Q12" s="6">
        <f t="shared" si="5"/>
        <v>12.040133779264217</v>
      </c>
      <c r="R12" s="6">
        <f t="shared" si="6"/>
        <v>8.1521739130434803</v>
      </c>
      <c r="S12" s="15">
        <f t="shared" si="7"/>
        <v>-28.07692307692307</v>
      </c>
      <c r="T12" s="42" t="str">
        <f t="shared" si="13"/>
        <v/>
      </c>
      <c r="U12" s="42" t="str">
        <f t="shared" si="14"/>
        <v/>
      </c>
      <c r="V12" s="137" t="str">
        <f t="shared" si="15"/>
        <v/>
      </c>
      <c r="W12" s="140">
        <f t="shared" si="17"/>
        <v>0</v>
      </c>
      <c r="X12" s="83"/>
      <c r="Y12" s="3">
        <v>0</v>
      </c>
      <c r="Z12" s="5">
        <f t="shared" si="8"/>
        <v>45</v>
      </c>
      <c r="AA12" s="5">
        <f t="shared" si="9"/>
        <v>75</v>
      </c>
      <c r="AB12" s="8">
        <f t="shared" si="10"/>
        <v>9.3999999999999986</v>
      </c>
      <c r="AC12" s="3">
        <f t="shared" si="11"/>
        <v>6.4102564102564124</v>
      </c>
    </row>
    <row r="13" spans="1:29" ht="15">
      <c r="A13" s="47"/>
      <c r="B13" s="73"/>
      <c r="C13" s="73"/>
      <c r="D13" s="63">
        <v>4</v>
      </c>
      <c r="E13" s="48"/>
      <c r="F13" s="48"/>
      <c r="G13" s="48"/>
      <c r="H13" s="49">
        <v>15</v>
      </c>
      <c r="I13" s="53" t="str">
        <f t="shared" si="12"/>
        <v/>
      </c>
      <c r="J13" s="56">
        <f t="array" ref="J13">SUM(E13:H13/$AE$21:$AH$21)*AC13</f>
        <v>0.41806020066889643</v>
      </c>
      <c r="K13" s="26">
        <f t="shared" si="0"/>
        <v>0</v>
      </c>
      <c r="L13" s="13">
        <f t="shared" si="1"/>
        <v>0</v>
      </c>
      <c r="M13" s="13">
        <f t="shared" si="2"/>
        <v>0</v>
      </c>
      <c r="N13" s="14">
        <f t="shared" si="3"/>
        <v>0.15599999999999994</v>
      </c>
      <c r="O13" s="20">
        <f t="shared" si="16"/>
        <v>0.84400000000000008</v>
      </c>
      <c r="P13" s="19">
        <f t="shared" si="4"/>
        <v>113.71237458193983</v>
      </c>
      <c r="Q13" s="6">
        <f t="shared" si="5"/>
        <v>12.040133779264217</v>
      </c>
      <c r="R13" s="6">
        <f t="shared" si="6"/>
        <v>8.1521739130434803</v>
      </c>
      <c r="S13" s="15">
        <f t="shared" si="7"/>
        <v>-28.07692307692307</v>
      </c>
      <c r="T13" s="42" t="str">
        <f t="shared" si="13"/>
        <v/>
      </c>
      <c r="U13" s="42" t="str">
        <f t="shared" si="14"/>
        <v/>
      </c>
      <c r="V13" s="137" t="str">
        <f t="shared" si="15"/>
        <v/>
      </c>
      <c r="W13" s="140">
        <f t="shared" si="17"/>
        <v>0</v>
      </c>
      <c r="X13" s="83"/>
      <c r="Y13" s="3">
        <v>0</v>
      </c>
      <c r="Z13" s="5">
        <f t="shared" si="8"/>
        <v>45</v>
      </c>
      <c r="AA13" s="5">
        <f t="shared" si="9"/>
        <v>75</v>
      </c>
      <c r="AB13" s="8">
        <f t="shared" si="10"/>
        <v>9.3999999999999986</v>
      </c>
      <c r="AC13" s="3">
        <f t="shared" si="11"/>
        <v>6.4102564102564124</v>
      </c>
    </row>
    <row r="14" spans="1:29" ht="15">
      <c r="A14" s="47"/>
      <c r="B14" s="73"/>
      <c r="C14" s="73"/>
      <c r="D14" s="63">
        <v>4</v>
      </c>
      <c r="E14" s="48"/>
      <c r="F14" s="48"/>
      <c r="G14" s="48"/>
      <c r="H14" s="49">
        <v>15</v>
      </c>
      <c r="I14" s="53" t="str">
        <f t="shared" si="12"/>
        <v/>
      </c>
      <c r="J14" s="56">
        <f t="array" ref="J14">SUM(E14:H14/$AE$21:$AH$21)*AC14</f>
        <v>0.41806020066889643</v>
      </c>
      <c r="K14" s="26">
        <f t="shared" si="0"/>
        <v>0</v>
      </c>
      <c r="L14" s="13">
        <f t="shared" si="1"/>
        <v>0</v>
      </c>
      <c r="M14" s="13">
        <f t="shared" si="2"/>
        <v>0</v>
      </c>
      <c r="N14" s="14">
        <f t="shared" si="3"/>
        <v>0.15599999999999994</v>
      </c>
      <c r="O14" s="20">
        <f t="shared" si="16"/>
        <v>0.84400000000000008</v>
      </c>
      <c r="P14" s="19">
        <f t="shared" si="4"/>
        <v>113.71237458193983</v>
      </c>
      <c r="Q14" s="6">
        <f t="shared" si="5"/>
        <v>12.040133779264217</v>
      </c>
      <c r="R14" s="6">
        <f t="shared" si="6"/>
        <v>8.1521739130434803</v>
      </c>
      <c r="S14" s="15">
        <f t="shared" si="7"/>
        <v>-28.07692307692307</v>
      </c>
      <c r="T14" s="42" t="str">
        <f t="shared" si="13"/>
        <v/>
      </c>
      <c r="U14" s="42" t="str">
        <f t="shared" si="14"/>
        <v/>
      </c>
      <c r="V14" s="137" t="str">
        <f t="shared" si="15"/>
        <v/>
      </c>
      <c r="W14" s="140">
        <f t="shared" si="17"/>
        <v>0</v>
      </c>
      <c r="X14" s="83"/>
      <c r="Y14" s="3">
        <v>0</v>
      </c>
      <c r="Z14" s="5">
        <f t="shared" si="8"/>
        <v>45</v>
      </c>
      <c r="AA14" s="5">
        <f t="shared" si="9"/>
        <v>75</v>
      </c>
      <c r="AB14" s="8">
        <f t="shared" si="10"/>
        <v>9.3999999999999986</v>
      </c>
      <c r="AC14" s="3">
        <f t="shared" si="11"/>
        <v>6.4102564102564124</v>
      </c>
    </row>
    <row r="15" spans="1:29" ht="15">
      <c r="A15" s="47"/>
      <c r="B15" s="73"/>
      <c r="C15" s="73"/>
      <c r="D15" s="63">
        <v>4</v>
      </c>
      <c r="E15" s="48"/>
      <c r="F15" s="48"/>
      <c r="G15" s="48"/>
      <c r="H15" s="49">
        <v>15</v>
      </c>
      <c r="I15" s="53" t="str">
        <f t="shared" si="12"/>
        <v/>
      </c>
      <c r="J15" s="56">
        <f t="array" ref="J15">SUM(E15:H15/$AE$21:$AH$21)*AC15</f>
        <v>0.41806020066889643</v>
      </c>
      <c r="K15" s="26">
        <f t="shared" si="0"/>
        <v>0</v>
      </c>
      <c r="L15" s="13">
        <f t="shared" si="1"/>
        <v>0</v>
      </c>
      <c r="M15" s="13">
        <f t="shared" si="2"/>
        <v>0</v>
      </c>
      <c r="N15" s="14">
        <f t="shared" si="3"/>
        <v>0.15599999999999994</v>
      </c>
      <c r="O15" s="20">
        <f t="shared" si="16"/>
        <v>0.84400000000000008</v>
      </c>
      <c r="P15" s="19">
        <f t="shared" si="4"/>
        <v>113.71237458193983</v>
      </c>
      <c r="Q15" s="6">
        <f t="shared" si="5"/>
        <v>12.040133779264217</v>
      </c>
      <c r="R15" s="6">
        <f t="shared" si="6"/>
        <v>8.1521739130434803</v>
      </c>
      <c r="S15" s="15">
        <f t="shared" si="7"/>
        <v>-28.07692307692307</v>
      </c>
      <c r="T15" s="42" t="str">
        <f t="shared" si="13"/>
        <v/>
      </c>
      <c r="U15" s="42" t="str">
        <f t="shared" si="14"/>
        <v/>
      </c>
      <c r="V15" s="137" t="str">
        <f t="shared" si="15"/>
        <v/>
      </c>
      <c r="W15" s="140">
        <f t="shared" si="17"/>
        <v>0</v>
      </c>
      <c r="X15" s="83"/>
      <c r="Y15" s="3">
        <v>0</v>
      </c>
      <c r="Z15" s="5">
        <f t="shared" si="8"/>
        <v>45</v>
      </c>
      <c r="AA15" s="5">
        <f t="shared" si="9"/>
        <v>75</v>
      </c>
      <c r="AB15" s="8">
        <f t="shared" si="10"/>
        <v>9.3999999999999986</v>
      </c>
      <c r="AC15" s="3">
        <f t="shared" si="11"/>
        <v>6.4102564102564124</v>
      </c>
    </row>
    <row r="16" spans="1:29" ht="15">
      <c r="A16" s="47"/>
      <c r="B16" s="73"/>
      <c r="C16" s="73"/>
      <c r="D16" s="63">
        <v>4</v>
      </c>
      <c r="E16" s="48"/>
      <c r="F16" s="48"/>
      <c r="G16" s="48"/>
      <c r="H16" s="49">
        <v>15</v>
      </c>
      <c r="I16" s="53" t="str">
        <f t="shared" si="12"/>
        <v/>
      </c>
      <c r="J16" s="56">
        <f t="array" ref="J16">SUM(E16:H16/$AE$21:$AH$21)*AC16</f>
        <v>0.41806020066889643</v>
      </c>
      <c r="K16" s="26">
        <f t="shared" si="0"/>
        <v>0</v>
      </c>
      <c r="L16" s="13">
        <f t="shared" si="1"/>
        <v>0</v>
      </c>
      <c r="M16" s="13">
        <f t="shared" si="2"/>
        <v>0</v>
      </c>
      <c r="N16" s="14">
        <f t="shared" si="3"/>
        <v>0.15599999999999994</v>
      </c>
      <c r="O16" s="20">
        <f t="shared" si="16"/>
        <v>0.84400000000000008</v>
      </c>
      <c r="P16" s="19">
        <f t="shared" si="4"/>
        <v>113.71237458193983</v>
      </c>
      <c r="Q16" s="6">
        <f t="shared" si="5"/>
        <v>12.040133779264217</v>
      </c>
      <c r="R16" s="6">
        <f t="shared" si="6"/>
        <v>8.1521739130434803</v>
      </c>
      <c r="S16" s="15">
        <f t="shared" si="7"/>
        <v>-28.07692307692307</v>
      </c>
      <c r="T16" s="42" t="str">
        <f t="shared" si="13"/>
        <v/>
      </c>
      <c r="U16" s="42" t="str">
        <f t="shared" si="14"/>
        <v/>
      </c>
      <c r="V16" s="137" t="str">
        <f t="shared" si="15"/>
        <v/>
      </c>
      <c r="W16" s="140">
        <f t="shared" si="17"/>
        <v>0</v>
      </c>
      <c r="X16" s="83"/>
      <c r="Y16" s="3">
        <v>0</v>
      </c>
      <c r="Z16" s="5">
        <f t="shared" si="8"/>
        <v>45</v>
      </c>
      <c r="AA16" s="5">
        <f t="shared" si="9"/>
        <v>75</v>
      </c>
      <c r="AB16" s="8">
        <f t="shared" si="10"/>
        <v>9.3999999999999986</v>
      </c>
      <c r="AC16" s="3">
        <f t="shared" si="11"/>
        <v>6.4102564102564124</v>
      </c>
    </row>
    <row r="17" spans="1:34" ht="15">
      <c r="A17" s="47"/>
      <c r="B17" s="73"/>
      <c r="C17" s="73"/>
      <c r="D17" s="63">
        <v>4</v>
      </c>
      <c r="E17" s="48"/>
      <c r="F17" s="48"/>
      <c r="G17" s="48"/>
      <c r="H17" s="49">
        <v>15</v>
      </c>
      <c r="I17" s="53" t="str">
        <f t="shared" si="12"/>
        <v/>
      </c>
      <c r="J17" s="56">
        <f t="array" ref="J17">SUM(E17:H17/$AE$21:$AH$21)*AC17</f>
        <v>0.41806020066889643</v>
      </c>
      <c r="K17" s="26">
        <f t="shared" si="0"/>
        <v>0</v>
      </c>
      <c r="L17" s="13">
        <f t="shared" si="1"/>
        <v>0</v>
      </c>
      <c r="M17" s="13">
        <f t="shared" si="2"/>
        <v>0</v>
      </c>
      <c r="N17" s="14">
        <f t="shared" si="3"/>
        <v>0.15599999999999994</v>
      </c>
      <c r="O17" s="20">
        <f t="shared" si="16"/>
        <v>0.84400000000000008</v>
      </c>
      <c r="P17" s="19">
        <f t="shared" si="4"/>
        <v>113.71237458193983</v>
      </c>
      <c r="Q17" s="6">
        <f t="shared" si="5"/>
        <v>12.040133779264217</v>
      </c>
      <c r="R17" s="6">
        <f t="shared" si="6"/>
        <v>8.1521739130434803</v>
      </c>
      <c r="S17" s="15">
        <f t="shared" si="7"/>
        <v>-28.07692307692307</v>
      </c>
      <c r="T17" s="42" t="str">
        <f t="shared" si="13"/>
        <v/>
      </c>
      <c r="U17" s="42" t="str">
        <f t="shared" si="14"/>
        <v/>
      </c>
      <c r="V17" s="137" t="str">
        <f t="shared" si="15"/>
        <v/>
      </c>
      <c r="W17" s="140">
        <f t="shared" si="17"/>
        <v>0</v>
      </c>
      <c r="X17" s="83"/>
      <c r="Y17" s="3">
        <v>0</v>
      </c>
      <c r="Z17" s="5">
        <f t="shared" si="8"/>
        <v>45</v>
      </c>
      <c r="AA17" s="5">
        <f t="shared" si="9"/>
        <v>75</v>
      </c>
      <c r="AB17" s="8">
        <f t="shared" si="10"/>
        <v>9.3999999999999986</v>
      </c>
      <c r="AC17" s="3">
        <f t="shared" si="11"/>
        <v>6.4102564102564124</v>
      </c>
    </row>
    <row r="18" spans="1:34" ht="15">
      <c r="A18" s="47"/>
      <c r="B18" s="73"/>
      <c r="C18" s="73"/>
      <c r="D18" s="63">
        <v>4</v>
      </c>
      <c r="E18" s="48"/>
      <c r="F18" s="48"/>
      <c r="G18" s="48"/>
      <c r="H18" s="49">
        <v>15</v>
      </c>
      <c r="I18" s="53" t="str">
        <f t="shared" si="12"/>
        <v/>
      </c>
      <c r="J18" s="56">
        <f t="array" ref="J18">SUM(E18:H18/$AE$21:$AH$21)*AC18</f>
        <v>0.41806020066889643</v>
      </c>
      <c r="K18" s="26">
        <f t="shared" si="0"/>
        <v>0</v>
      </c>
      <c r="L18" s="13">
        <f t="shared" si="1"/>
        <v>0</v>
      </c>
      <c r="M18" s="13">
        <f t="shared" si="2"/>
        <v>0</v>
      </c>
      <c r="N18" s="14">
        <f t="shared" si="3"/>
        <v>0.15599999999999994</v>
      </c>
      <c r="O18" s="20">
        <f t="shared" si="16"/>
        <v>0.84400000000000008</v>
      </c>
      <c r="P18" s="19">
        <f t="shared" si="4"/>
        <v>113.71237458193983</v>
      </c>
      <c r="Q18" s="6">
        <f t="shared" si="5"/>
        <v>12.040133779264217</v>
      </c>
      <c r="R18" s="6">
        <f t="shared" si="6"/>
        <v>8.1521739130434803</v>
      </c>
      <c r="S18" s="15">
        <f t="shared" si="7"/>
        <v>-28.07692307692307</v>
      </c>
      <c r="T18" s="42" t="str">
        <f t="shared" si="13"/>
        <v/>
      </c>
      <c r="U18" s="42" t="str">
        <f t="shared" si="14"/>
        <v/>
      </c>
      <c r="V18" s="137" t="str">
        <f t="shared" si="15"/>
        <v/>
      </c>
      <c r="W18" s="140">
        <f t="shared" si="17"/>
        <v>0</v>
      </c>
      <c r="X18" s="83"/>
      <c r="Y18" s="3">
        <v>0</v>
      </c>
      <c r="Z18" s="5">
        <f t="shared" si="8"/>
        <v>45</v>
      </c>
      <c r="AA18" s="5">
        <f t="shared" si="9"/>
        <v>75</v>
      </c>
      <c r="AB18" s="8">
        <f t="shared" si="10"/>
        <v>9.3999999999999986</v>
      </c>
      <c r="AC18" s="3">
        <f t="shared" si="11"/>
        <v>6.4102564102564124</v>
      </c>
    </row>
    <row r="19" spans="1:34" ht="15">
      <c r="A19" s="47"/>
      <c r="B19" s="73"/>
      <c r="C19" s="73"/>
      <c r="D19" s="63">
        <v>4</v>
      </c>
      <c r="E19" s="48"/>
      <c r="F19" s="48"/>
      <c r="G19" s="48"/>
      <c r="H19" s="49">
        <v>15</v>
      </c>
      <c r="I19" s="53" t="str">
        <f t="shared" si="12"/>
        <v/>
      </c>
      <c r="J19" s="56">
        <f t="array" ref="J19">SUM(E19:H19/$AE$21:$AH$21)*AC19</f>
        <v>0.41806020066889643</v>
      </c>
      <c r="K19" s="26">
        <f t="shared" si="0"/>
        <v>0</v>
      </c>
      <c r="L19" s="13">
        <f t="shared" si="1"/>
        <v>0</v>
      </c>
      <c r="M19" s="13">
        <f t="shared" si="2"/>
        <v>0</v>
      </c>
      <c r="N19" s="14">
        <f t="shared" si="3"/>
        <v>0.15599999999999994</v>
      </c>
      <c r="O19" s="20">
        <f t="shared" si="16"/>
        <v>0.84400000000000008</v>
      </c>
      <c r="P19" s="19">
        <f t="shared" si="4"/>
        <v>113.71237458193983</v>
      </c>
      <c r="Q19" s="6">
        <f t="shared" si="5"/>
        <v>12.040133779264217</v>
      </c>
      <c r="R19" s="6">
        <f t="shared" si="6"/>
        <v>8.1521739130434803</v>
      </c>
      <c r="S19" s="15">
        <f t="shared" si="7"/>
        <v>-28.07692307692307</v>
      </c>
      <c r="T19" s="42" t="str">
        <f t="shared" si="13"/>
        <v/>
      </c>
      <c r="U19" s="42" t="str">
        <f t="shared" si="14"/>
        <v/>
      </c>
      <c r="V19" s="137" t="str">
        <f t="shared" si="15"/>
        <v/>
      </c>
      <c r="W19" s="140">
        <f t="shared" si="17"/>
        <v>0</v>
      </c>
      <c r="X19" s="83"/>
      <c r="Y19" s="3">
        <v>0</v>
      </c>
      <c r="Z19" s="5">
        <f t="shared" si="8"/>
        <v>45</v>
      </c>
      <c r="AA19" s="5">
        <f t="shared" si="9"/>
        <v>75</v>
      </c>
      <c r="AB19" s="8">
        <f t="shared" si="10"/>
        <v>9.3999999999999986</v>
      </c>
      <c r="AC19" s="3">
        <f t="shared" si="11"/>
        <v>6.4102564102564124</v>
      </c>
    </row>
    <row r="20" spans="1:34" ht="15">
      <c r="A20" s="47"/>
      <c r="B20" s="73"/>
      <c r="C20" s="73"/>
      <c r="D20" s="63">
        <v>4</v>
      </c>
      <c r="E20" s="48"/>
      <c r="F20" s="48"/>
      <c r="G20" s="48"/>
      <c r="H20" s="49">
        <v>15</v>
      </c>
      <c r="I20" s="53" t="str">
        <f t="shared" si="12"/>
        <v/>
      </c>
      <c r="J20" s="56">
        <f t="array" ref="J20">SUM(E20:H20/$AE$21:$AH$21)*AC20</f>
        <v>0.41806020066889643</v>
      </c>
      <c r="K20" s="26">
        <f t="shared" si="0"/>
        <v>0</v>
      </c>
      <c r="L20" s="13">
        <f t="shared" si="1"/>
        <v>0</v>
      </c>
      <c r="M20" s="13">
        <f t="shared" si="2"/>
        <v>0</v>
      </c>
      <c r="N20" s="14">
        <f t="shared" si="3"/>
        <v>0.15599999999999994</v>
      </c>
      <c r="O20" s="20">
        <f t="shared" si="16"/>
        <v>0.84400000000000008</v>
      </c>
      <c r="P20" s="19">
        <f t="shared" si="4"/>
        <v>113.71237458193983</v>
      </c>
      <c r="Q20" s="6">
        <f t="shared" si="5"/>
        <v>12.040133779264217</v>
      </c>
      <c r="R20" s="6">
        <f t="shared" si="6"/>
        <v>8.1521739130434803</v>
      </c>
      <c r="S20" s="15">
        <f t="shared" si="7"/>
        <v>-28.07692307692307</v>
      </c>
      <c r="T20" s="42" t="str">
        <f t="shared" si="13"/>
        <v/>
      </c>
      <c r="U20" s="42" t="str">
        <f t="shared" si="14"/>
        <v/>
      </c>
      <c r="V20" s="137" t="str">
        <f t="shared" si="15"/>
        <v/>
      </c>
      <c r="W20" s="140">
        <f t="shared" si="17"/>
        <v>0</v>
      </c>
      <c r="X20" s="83"/>
      <c r="Y20" s="3">
        <v>0</v>
      </c>
      <c r="Z20" s="5">
        <f t="shared" si="8"/>
        <v>45</v>
      </c>
      <c r="AA20" s="5">
        <f t="shared" si="9"/>
        <v>75</v>
      </c>
      <c r="AB20" s="8">
        <f t="shared" si="10"/>
        <v>9.3999999999999986</v>
      </c>
      <c r="AC20" s="3">
        <f t="shared" si="11"/>
        <v>6.4102564102564124</v>
      </c>
      <c r="AE20" t="s">
        <v>0</v>
      </c>
      <c r="AF20" t="s">
        <v>9</v>
      </c>
      <c r="AG20" t="s">
        <v>10</v>
      </c>
      <c r="AH20" t="s">
        <v>11</v>
      </c>
    </row>
    <row r="21" spans="1:34" ht="15">
      <c r="A21" s="47"/>
      <c r="B21" s="73"/>
      <c r="C21" s="73"/>
      <c r="D21" s="63">
        <v>4</v>
      </c>
      <c r="E21" s="48"/>
      <c r="F21" s="48"/>
      <c r="G21" s="48"/>
      <c r="H21" s="49">
        <v>15</v>
      </c>
      <c r="I21" s="53" t="str">
        <f t="shared" si="12"/>
        <v/>
      </c>
      <c r="J21" s="56">
        <f t="array" ref="J21">SUM(E21:H21/$AE$21:$AH$21)*AC21</f>
        <v>0.41806020066889643</v>
      </c>
      <c r="K21" s="26">
        <f t="shared" si="0"/>
        <v>0</v>
      </c>
      <c r="L21" s="13">
        <f t="shared" si="1"/>
        <v>0</v>
      </c>
      <c r="M21" s="13">
        <f t="shared" si="2"/>
        <v>0</v>
      </c>
      <c r="N21" s="14">
        <f t="shared" si="3"/>
        <v>0.15599999999999994</v>
      </c>
      <c r="O21" s="20">
        <f t="shared" si="16"/>
        <v>0.84400000000000008</v>
      </c>
      <c r="P21" s="19">
        <f t="shared" si="4"/>
        <v>113.71237458193983</v>
      </c>
      <c r="Q21" s="6">
        <f t="shared" si="5"/>
        <v>12.040133779264217</v>
      </c>
      <c r="R21" s="6">
        <f t="shared" si="6"/>
        <v>8.1521739130434803</v>
      </c>
      <c r="S21" s="15">
        <f t="shared" si="7"/>
        <v>-28.07692307692307</v>
      </c>
      <c r="T21" s="42" t="str">
        <f t="shared" si="13"/>
        <v/>
      </c>
      <c r="U21" s="42" t="str">
        <f t="shared" si="14"/>
        <v/>
      </c>
      <c r="V21" s="137" t="str">
        <f t="shared" si="15"/>
        <v/>
      </c>
      <c r="W21" s="140">
        <f t="shared" si="17"/>
        <v>0</v>
      </c>
      <c r="X21" s="83"/>
      <c r="Y21" s="3">
        <v>0</v>
      </c>
      <c r="Z21" s="5">
        <f t="shared" si="8"/>
        <v>45</v>
      </c>
      <c r="AA21" s="5">
        <f t="shared" si="9"/>
        <v>75</v>
      </c>
      <c r="AB21" s="8">
        <f t="shared" si="10"/>
        <v>9.3999999999999986</v>
      </c>
      <c r="AC21" s="3">
        <f t="shared" si="11"/>
        <v>6.4102564102564124</v>
      </c>
      <c r="AD21" t="s">
        <v>12</v>
      </c>
      <c r="AE21" s="9">
        <v>200</v>
      </c>
      <c r="AF21" s="9">
        <v>120</v>
      </c>
      <c r="AG21" s="9">
        <v>390</v>
      </c>
      <c r="AH21" s="9">
        <v>230</v>
      </c>
    </row>
    <row r="22" spans="1:34" ht="15">
      <c r="A22" s="47"/>
      <c r="B22" s="73"/>
      <c r="C22" s="73"/>
      <c r="D22" s="63">
        <v>4</v>
      </c>
      <c r="E22" s="48"/>
      <c r="F22" s="48"/>
      <c r="G22" s="48"/>
      <c r="H22" s="49">
        <v>15</v>
      </c>
      <c r="I22" s="53" t="str">
        <f t="shared" si="12"/>
        <v/>
      </c>
      <c r="J22" s="56">
        <f t="array" ref="J22">SUM(E22:H22/$AE$21:$AH$21)*AC22</f>
        <v>0.41806020066889643</v>
      </c>
      <c r="K22" s="26">
        <f t="shared" si="0"/>
        <v>0</v>
      </c>
      <c r="L22" s="13">
        <f t="shared" si="1"/>
        <v>0</v>
      </c>
      <c r="M22" s="13">
        <f t="shared" si="2"/>
        <v>0</v>
      </c>
      <c r="N22" s="14">
        <f t="shared" si="3"/>
        <v>0.15599999999999994</v>
      </c>
      <c r="O22" s="20">
        <f t="shared" si="16"/>
        <v>0.84400000000000008</v>
      </c>
      <c r="P22" s="19">
        <f t="shared" si="4"/>
        <v>113.71237458193983</v>
      </c>
      <c r="Q22" s="6">
        <f t="shared" si="5"/>
        <v>12.040133779264217</v>
      </c>
      <c r="R22" s="6">
        <f t="shared" si="6"/>
        <v>8.1521739130434803</v>
      </c>
      <c r="S22" s="15">
        <f t="shared" si="7"/>
        <v>-28.07692307692307</v>
      </c>
      <c r="T22" s="42" t="str">
        <f t="shared" si="13"/>
        <v/>
      </c>
      <c r="U22" s="42" t="str">
        <f t="shared" si="14"/>
        <v/>
      </c>
      <c r="V22" s="137" t="str">
        <f t="shared" si="15"/>
        <v/>
      </c>
      <c r="W22" s="140">
        <f t="shared" si="17"/>
        <v>0</v>
      </c>
      <c r="X22" s="83"/>
      <c r="Y22" s="3">
        <v>0</v>
      </c>
      <c r="Z22" s="5">
        <f t="shared" si="8"/>
        <v>45</v>
      </c>
      <c r="AA22" s="5">
        <f t="shared" si="9"/>
        <v>75</v>
      </c>
      <c r="AB22" s="8">
        <f t="shared" si="10"/>
        <v>9.3999999999999986</v>
      </c>
      <c r="AC22" s="3">
        <f t="shared" si="11"/>
        <v>6.4102564102564124</v>
      </c>
      <c r="AD22" t="s">
        <v>12</v>
      </c>
      <c r="AE22" s="9">
        <v>200</v>
      </c>
      <c r="AF22" s="9">
        <v>120</v>
      </c>
      <c r="AG22" s="9">
        <v>390</v>
      </c>
      <c r="AH22" s="9">
        <v>230</v>
      </c>
    </row>
    <row r="23" spans="1:34" ht="15">
      <c r="A23" s="47"/>
      <c r="B23" s="73"/>
      <c r="C23" s="73"/>
      <c r="D23" s="63">
        <v>4</v>
      </c>
      <c r="E23" s="48"/>
      <c r="F23" s="48"/>
      <c r="G23" s="48"/>
      <c r="H23" s="49">
        <v>15</v>
      </c>
      <c r="I23" s="53" t="str">
        <f t="shared" si="12"/>
        <v/>
      </c>
      <c r="J23" s="56">
        <f t="array" ref="J23">SUM(E23:H23/$AE$21:$AH$21)*AC23</f>
        <v>0.41806020066889643</v>
      </c>
      <c r="K23" s="26">
        <f t="shared" si="0"/>
        <v>0</v>
      </c>
      <c r="L23" s="13">
        <f t="shared" si="1"/>
        <v>0</v>
      </c>
      <c r="M23" s="13">
        <f t="shared" si="2"/>
        <v>0</v>
      </c>
      <c r="N23" s="14">
        <f t="shared" si="3"/>
        <v>0.15599999999999994</v>
      </c>
      <c r="O23" s="20">
        <f t="shared" si="16"/>
        <v>0.84400000000000008</v>
      </c>
      <c r="P23" s="19">
        <f t="shared" si="4"/>
        <v>113.71237458193983</v>
      </c>
      <c r="Q23" s="6">
        <f t="shared" si="5"/>
        <v>12.040133779264217</v>
      </c>
      <c r="R23" s="6">
        <f t="shared" si="6"/>
        <v>8.1521739130434803</v>
      </c>
      <c r="S23" s="15">
        <f t="shared" si="7"/>
        <v>-28.07692307692307</v>
      </c>
      <c r="T23" s="42" t="str">
        <f t="shared" si="13"/>
        <v/>
      </c>
      <c r="U23" s="42" t="str">
        <f t="shared" si="14"/>
        <v/>
      </c>
      <c r="V23" s="137" t="str">
        <f t="shared" si="15"/>
        <v/>
      </c>
      <c r="W23" s="140">
        <f t="shared" si="17"/>
        <v>0</v>
      </c>
      <c r="X23" s="83"/>
      <c r="Y23" s="3">
        <v>0</v>
      </c>
      <c r="Z23" s="5">
        <f t="shared" si="8"/>
        <v>45</v>
      </c>
      <c r="AA23" s="5">
        <f t="shared" si="9"/>
        <v>75</v>
      </c>
      <c r="AB23" s="8">
        <f t="shared" si="10"/>
        <v>9.3999999999999986</v>
      </c>
      <c r="AC23" s="3">
        <f t="shared" si="11"/>
        <v>6.4102564102564124</v>
      </c>
      <c r="AD23" t="s">
        <v>13</v>
      </c>
      <c r="AE23" s="1">
        <v>0.68</v>
      </c>
      <c r="AF23" s="1">
        <v>0.12</v>
      </c>
      <c r="AG23" s="1">
        <v>2.5000000000000001E-2</v>
      </c>
      <c r="AH23" s="1">
        <v>0.01</v>
      </c>
    </row>
    <row r="24" spans="1:34" ht="15">
      <c r="A24" s="47"/>
      <c r="B24" s="73"/>
      <c r="C24" s="73"/>
      <c r="D24" s="63">
        <v>4</v>
      </c>
      <c r="E24" s="48"/>
      <c r="F24" s="48"/>
      <c r="G24" s="48"/>
      <c r="H24" s="49">
        <v>15</v>
      </c>
      <c r="I24" s="53" t="str">
        <f t="shared" si="12"/>
        <v/>
      </c>
      <c r="J24" s="56">
        <f t="array" ref="J24">SUM(E24:H24/$AE$21:$AH$21)*AC24</f>
        <v>0.41806020066889643</v>
      </c>
      <c r="K24" s="26">
        <f t="shared" si="0"/>
        <v>0</v>
      </c>
      <c r="L24" s="13">
        <f t="shared" si="1"/>
        <v>0</v>
      </c>
      <c r="M24" s="13">
        <f t="shared" si="2"/>
        <v>0</v>
      </c>
      <c r="N24" s="14">
        <f t="shared" si="3"/>
        <v>0.15599999999999994</v>
      </c>
      <c r="O24" s="20">
        <f t="shared" si="16"/>
        <v>0.84400000000000008</v>
      </c>
      <c r="P24" s="19">
        <f t="shared" si="4"/>
        <v>113.71237458193983</v>
      </c>
      <c r="Q24" s="6">
        <f t="shared" si="5"/>
        <v>12.040133779264217</v>
      </c>
      <c r="R24" s="6">
        <f t="shared" si="6"/>
        <v>8.1521739130434803</v>
      </c>
      <c r="S24" s="15">
        <f t="shared" si="7"/>
        <v>-28.07692307692307</v>
      </c>
      <c r="T24" s="42" t="str">
        <f t="shared" si="13"/>
        <v/>
      </c>
      <c r="U24" s="42" t="str">
        <f t="shared" si="14"/>
        <v/>
      </c>
      <c r="V24" s="137" t="str">
        <f t="shared" si="15"/>
        <v/>
      </c>
      <c r="W24" s="140">
        <f t="shared" si="17"/>
        <v>0</v>
      </c>
      <c r="X24" s="83"/>
      <c r="Y24" s="3">
        <v>0</v>
      </c>
      <c r="Z24" s="5">
        <f t="shared" si="8"/>
        <v>45</v>
      </c>
      <c r="AA24" s="5">
        <f t="shared" si="9"/>
        <v>75</v>
      </c>
      <c r="AB24" s="8">
        <f t="shared" si="10"/>
        <v>9.3999999999999986</v>
      </c>
      <c r="AC24" s="3">
        <f t="shared" si="11"/>
        <v>6.4102564102564124</v>
      </c>
    </row>
    <row r="25" spans="1:34" ht="15">
      <c r="A25" s="47"/>
      <c r="B25" s="73"/>
      <c r="C25" s="73"/>
      <c r="D25" s="63">
        <v>4</v>
      </c>
      <c r="E25" s="48"/>
      <c r="F25" s="48"/>
      <c r="G25" s="48"/>
      <c r="H25" s="49">
        <v>15</v>
      </c>
      <c r="I25" s="53" t="str">
        <f t="shared" si="12"/>
        <v/>
      </c>
      <c r="J25" s="56">
        <f t="array" ref="J25">SUM(E25:H25/$AE$21:$AH$21)*AC25</f>
        <v>0.41806020066889643</v>
      </c>
      <c r="K25" s="26">
        <f t="shared" si="0"/>
        <v>0</v>
      </c>
      <c r="L25" s="13">
        <f t="shared" si="1"/>
        <v>0</v>
      </c>
      <c r="M25" s="13">
        <f t="shared" si="2"/>
        <v>0</v>
      </c>
      <c r="N25" s="14">
        <f t="shared" si="3"/>
        <v>0.15599999999999994</v>
      </c>
      <c r="O25" s="20">
        <f t="shared" si="16"/>
        <v>0.84400000000000008</v>
      </c>
      <c r="P25" s="19">
        <f t="shared" si="4"/>
        <v>113.71237458193983</v>
      </c>
      <c r="Q25" s="6">
        <f t="shared" si="5"/>
        <v>12.040133779264217</v>
      </c>
      <c r="R25" s="6">
        <f t="shared" si="6"/>
        <v>8.1521739130434803</v>
      </c>
      <c r="S25" s="15">
        <f t="shared" si="7"/>
        <v>-28.07692307692307</v>
      </c>
      <c r="T25" s="42" t="str">
        <f t="shared" si="13"/>
        <v/>
      </c>
      <c r="U25" s="42" t="str">
        <f t="shared" si="14"/>
        <v/>
      </c>
      <c r="V25" s="137" t="str">
        <f t="shared" si="15"/>
        <v/>
      </c>
      <c r="W25" s="140">
        <f t="shared" si="17"/>
        <v>0</v>
      </c>
      <c r="X25" s="83"/>
      <c r="Y25" s="3">
        <v>0</v>
      </c>
      <c r="Z25" s="5">
        <f t="shared" si="8"/>
        <v>45</v>
      </c>
      <c r="AA25" s="5">
        <f t="shared" si="9"/>
        <v>75</v>
      </c>
      <c r="AB25" s="8">
        <f t="shared" si="10"/>
        <v>9.3999999999999986</v>
      </c>
      <c r="AC25" s="3">
        <f t="shared" si="11"/>
        <v>6.4102564102564124</v>
      </c>
    </row>
    <row r="26" spans="1:34" ht="15">
      <c r="A26" s="47"/>
      <c r="B26" s="73"/>
      <c r="C26" s="73"/>
      <c r="D26" s="63">
        <v>4</v>
      </c>
      <c r="E26" s="48"/>
      <c r="F26" s="48"/>
      <c r="G26" s="48"/>
      <c r="H26" s="49">
        <v>15</v>
      </c>
      <c r="I26" s="53" t="str">
        <f t="shared" si="12"/>
        <v/>
      </c>
      <c r="J26" s="56">
        <f t="array" ref="J26">SUM(E26:H26/$AE$21:$AH$21)*AC26</f>
        <v>0.41806020066889643</v>
      </c>
      <c r="K26" s="26">
        <f t="shared" si="0"/>
        <v>0</v>
      </c>
      <c r="L26" s="13">
        <f t="shared" si="1"/>
        <v>0</v>
      </c>
      <c r="M26" s="13">
        <f t="shared" si="2"/>
        <v>0</v>
      </c>
      <c r="N26" s="14">
        <f t="shared" si="3"/>
        <v>0.15599999999999994</v>
      </c>
      <c r="O26" s="20">
        <f t="shared" si="16"/>
        <v>0.84400000000000008</v>
      </c>
      <c r="P26" s="19">
        <f t="shared" si="4"/>
        <v>113.71237458193983</v>
      </c>
      <c r="Q26" s="6">
        <f t="shared" si="5"/>
        <v>12.040133779264217</v>
      </c>
      <c r="R26" s="6">
        <f t="shared" si="6"/>
        <v>8.1521739130434803</v>
      </c>
      <c r="S26" s="15">
        <f t="shared" si="7"/>
        <v>-28.07692307692307</v>
      </c>
      <c r="T26" s="42" t="str">
        <f t="shared" si="13"/>
        <v/>
      </c>
      <c r="U26" s="42" t="str">
        <f t="shared" si="14"/>
        <v/>
      </c>
      <c r="V26" s="137" t="str">
        <f t="shared" si="15"/>
        <v/>
      </c>
      <c r="W26" s="140">
        <f t="shared" si="17"/>
        <v>0</v>
      </c>
      <c r="X26" s="83"/>
      <c r="Y26" s="3">
        <v>0</v>
      </c>
      <c r="Z26" s="5">
        <f t="shared" si="8"/>
        <v>45</v>
      </c>
      <c r="AA26" s="5">
        <f t="shared" si="9"/>
        <v>75</v>
      </c>
      <c r="AB26" s="8">
        <f t="shared" si="10"/>
        <v>9.3999999999999986</v>
      </c>
      <c r="AC26" s="3">
        <f t="shared" si="11"/>
        <v>6.4102564102564124</v>
      </c>
    </row>
    <row r="27" spans="1:34" ht="15">
      <c r="A27" s="47"/>
      <c r="B27" s="73"/>
      <c r="C27" s="73"/>
      <c r="D27" s="63">
        <v>4</v>
      </c>
      <c r="E27" s="48"/>
      <c r="F27" s="48"/>
      <c r="G27" s="48"/>
      <c r="H27" s="49">
        <v>15</v>
      </c>
      <c r="I27" s="53" t="str">
        <f t="shared" si="12"/>
        <v/>
      </c>
      <c r="J27" s="56">
        <f t="array" ref="J27">SUM(E27:H27/$AE$21:$AH$21)*AC27</f>
        <v>0.41806020066889643</v>
      </c>
      <c r="K27" s="26">
        <f t="shared" si="0"/>
        <v>0</v>
      </c>
      <c r="L27" s="13">
        <f t="shared" si="1"/>
        <v>0</v>
      </c>
      <c r="M27" s="13">
        <f t="shared" si="2"/>
        <v>0</v>
      </c>
      <c r="N27" s="14">
        <f t="shared" si="3"/>
        <v>0.15599999999999994</v>
      </c>
      <c r="O27" s="20">
        <f t="shared" si="16"/>
        <v>0.84400000000000008</v>
      </c>
      <c r="P27" s="19">
        <f t="shared" si="4"/>
        <v>113.71237458193983</v>
      </c>
      <c r="Q27" s="6">
        <f t="shared" si="5"/>
        <v>12.040133779264217</v>
      </c>
      <c r="R27" s="6">
        <f t="shared" si="6"/>
        <v>8.1521739130434803</v>
      </c>
      <c r="S27" s="15">
        <f t="shared" si="7"/>
        <v>-28.07692307692307</v>
      </c>
      <c r="T27" s="42" t="str">
        <f t="shared" si="13"/>
        <v/>
      </c>
      <c r="U27" s="42" t="str">
        <f t="shared" si="14"/>
        <v/>
      </c>
      <c r="V27" s="137" t="str">
        <f t="shared" si="15"/>
        <v/>
      </c>
      <c r="W27" s="140">
        <f t="shared" si="17"/>
        <v>0</v>
      </c>
      <c r="X27" s="83"/>
      <c r="Y27" s="3">
        <v>0</v>
      </c>
      <c r="Z27" s="5">
        <f t="shared" si="8"/>
        <v>45</v>
      </c>
      <c r="AA27" s="5">
        <f t="shared" si="9"/>
        <v>75</v>
      </c>
      <c r="AB27" s="8">
        <f t="shared" si="10"/>
        <v>9.3999999999999986</v>
      </c>
      <c r="AC27" s="3">
        <f t="shared" si="11"/>
        <v>6.4102564102564124</v>
      </c>
    </row>
    <row r="28" spans="1:34" ht="15">
      <c r="A28" s="47"/>
      <c r="B28" s="73"/>
      <c r="C28" s="73"/>
      <c r="D28" s="63">
        <v>4</v>
      </c>
      <c r="E28" s="48"/>
      <c r="F28" s="48"/>
      <c r="G28" s="48"/>
      <c r="H28" s="49">
        <v>15</v>
      </c>
      <c r="I28" s="53" t="str">
        <f t="shared" si="12"/>
        <v/>
      </c>
      <c r="J28" s="56">
        <f t="array" ref="J28">SUM(E28:H28/$AE$21:$AH$21)*AC28</f>
        <v>0.41806020066889643</v>
      </c>
      <c r="K28" s="26">
        <f t="shared" si="0"/>
        <v>0</v>
      </c>
      <c r="L28" s="13">
        <f t="shared" si="1"/>
        <v>0</v>
      </c>
      <c r="M28" s="13">
        <f t="shared" si="2"/>
        <v>0</v>
      </c>
      <c r="N28" s="14">
        <f t="shared" si="3"/>
        <v>0.15599999999999994</v>
      </c>
      <c r="O28" s="20">
        <f t="shared" si="16"/>
        <v>0.84400000000000008</v>
      </c>
      <c r="P28" s="19">
        <f t="shared" si="4"/>
        <v>113.71237458193983</v>
      </c>
      <c r="Q28" s="6">
        <f t="shared" si="5"/>
        <v>12.040133779264217</v>
      </c>
      <c r="R28" s="6">
        <f t="shared" si="6"/>
        <v>8.1521739130434803</v>
      </c>
      <c r="S28" s="15">
        <f t="shared" si="7"/>
        <v>-28.07692307692307</v>
      </c>
      <c r="T28" s="42" t="str">
        <f t="shared" si="13"/>
        <v/>
      </c>
      <c r="U28" s="42" t="str">
        <f t="shared" si="14"/>
        <v/>
      </c>
      <c r="V28" s="137" t="str">
        <f t="shared" si="15"/>
        <v/>
      </c>
      <c r="W28" s="140">
        <f t="shared" si="17"/>
        <v>0</v>
      </c>
      <c r="X28" s="83"/>
      <c r="Y28" s="3">
        <v>0</v>
      </c>
      <c r="Z28" s="5">
        <f t="shared" si="8"/>
        <v>45</v>
      </c>
      <c r="AA28" s="5">
        <f t="shared" si="9"/>
        <v>75</v>
      </c>
      <c r="AB28" s="8">
        <f t="shared" si="10"/>
        <v>9.3999999999999986</v>
      </c>
      <c r="AC28" s="3">
        <f t="shared" si="11"/>
        <v>6.4102564102564124</v>
      </c>
    </row>
    <row r="29" spans="1:34" ht="15">
      <c r="A29" s="47"/>
      <c r="B29" s="73"/>
      <c r="C29" s="73"/>
      <c r="D29" s="63">
        <v>4</v>
      </c>
      <c r="E29" s="48"/>
      <c r="F29" s="48"/>
      <c r="G29" s="48"/>
      <c r="H29" s="49">
        <v>15</v>
      </c>
      <c r="I29" s="53" t="str">
        <f t="shared" si="12"/>
        <v/>
      </c>
      <c r="J29" s="56">
        <f t="array" ref="J29">SUM(E29:H29/$AE$21:$AH$21)*AC29</f>
        <v>0.41806020066889643</v>
      </c>
      <c r="K29" s="26">
        <f t="shared" si="0"/>
        <v>0</v>
      </c>
      <c r="L29" s="13">
        <f t="shared" si="1"/>
        <v>0</v>
      </c>
      <c r="M29" s="13">
        <f t="shared" si="2"/>
        <v>0</v>
      </c>
      <c r="N29" s="14">
        <f t="shared" si="3"/>
        <v>0.15599999999999994</v>
      </c>
      <c r="O29" s="20">
        <f t="shared" si="16"/>
        <v>0.84400000000000008</v>
      </c>
      <c r="P29" s="19">
        <f t="shared" si="4"/>
        <v>113.71237458193983</v>
      </c>
      <c r="Q29" s="6">
        <f t="shared" si="5"/>
        <v>12.040133779264217</v>
      </c>
      <c r="R29" s="6">
        <f t="shared" si="6"/>
        <v>8.1521739130434803</v>
      </c>
      <c r="S29" s="15">
        <f t="shared" si="7"/>
        <v>-28.07692307692307</v>
      </c>
      <c r="T29" s="42" t="str">
        <f t="shared" si="13"/>
        <v/>
      </c>
      <c r="U29" s="42" t="str">
        <f t="shared" si="14"/>
        <v/>
      </c>
      <c r="V29" s="137" t="str">
        <f t="shared" si="15"/>
        <v/>
      </c>
      <c r="W29" s="140">
        <f t="shared" si="17"/>
        <v>0</v>
      </c>
      <c r="X29" s="83"/>
      <c r="Y29" s="3">
        <v>0</v>
      </c>
      <c r="Z29" s="5">
        <f t="shared" si="8"/>
        <v>45</v>
      </c>
      <c r="AA29" s="5">
        <f t="shared" si="9"/>
        <v>75</v>
      </c>
      <c r="AB29" s="8">
        <f t="shared" si="10"/>
        <v>9.3999999999999986</v>
      </c>
      <c r="AC29" s="3">
        <f t="shared" si="11"/>
        <v>6.4102564102564124</v>
      </c>
    </row>
    <row r="30" spans="1:34" ht="15">
      <c r="A30" s="47"/>
      <c r="B30" s="73"/>
      <c r="C30" s="73"/>
      <c r="D30" s="63">
        <v>4</v>
      </c>
      <c r="E30" s="48"/>
      <c r="F30" s="48"/>
      <c r="G30" s="48"/>
      <c r="H30" s="49">
        <v>15</v>
      </c>
      <c r="I30" s="53" t="str">
        <f t="shared" si="12"/>
        <v/>
      </c>
      <c r="J30" s="56">
        <f t="array" ref="J30">SUM(E30:H30/$AE$21:$AH$21)*AC30</f>
        <v>0.41806020066889643</v>
      </c>
      <c r="K30" s="26">
        <f t="shared" si="0"/>
        <v>0</v>
      </c>
      <c r="L30" s="13">
        <f t="shared" si="1"/>
        <v>0</v>
      </c>
      <c r="M30" s="13">
        <f t="shared" si="2"/>
        <v>0</v>
      </c>
      <c r="N30" s="14">
        <f t="shared" si="3"/>
        <v>0.15599999999999994</v>
      </c>
      <c r="O30" s="20">
        <f t="shared" si="16"/>
        <v>0.84400000000000008</v>
      </c>
      <c r="P30" s="19">
        <f t="shared" si="4"/>
        <v>113.71237458193983</v>
      </c>
      <c r="Q30" s="6">
        <f t="shared" si="5"/>
        <v>12.040133779264217</v>
      </c>
      <c r="R30" s="6">
        <f t="shared" si="6"/>
        <v>8.1521739130434803</v>
      </c>
      <c r="S30" s="15">
        <f t="shared" si="7"/>
        <v>-28.07692307692307</v>
      </c>
      <c r="T30" s="42" t="str">
        <f t="shared" si="13"/>
        <v/>
      </c>
      <c r="U30" s="42" t="str">
        <f t="shared" si="14"/>
        <v/>
      </c>
      <c r="V30" s="137" t="str">
        <f t="shared" si="15"/>
        <v/>
      </c>
      <c r="W30" s="140">
        <f t="shared" si="17"/>
        <v>0</v>
      </c>
      <c r="X30" s="83"/>
      <c r="Y30" s="3">
        <v>0</v>
      </c>
      <c r="Z30" s="5">
        <f t="shared" si="8"/>
        <v>45</v>
      </c>
      <c r="AA30" s="5">
        <f t="shared" si="9"/>
        <v>75</v>
      </c>
      <c r="AB30" s="8">
        <f t="shared" si="10"/>
        <v>9.3999999999999986</v>
      </c>
      <c r="AC30" s="3">
        <f t="shared" si="11"/>
        <v>6.4102564102564124</v>
      </c>
    </row>
    <row r="31" spans="1:34" ht="15">
      <c r="A31" s="47"/>
      <c r="B31" s="73"/>
      <c r="C31" s="73"/>
      <c r="D31" s="63">
        <v>4</v>
      </c>
      <c r="E31" s="48"/>
      <c r="F31" s="48"/>
      <c r="G31" s="48"/>
      <c r="H31" s="49">
        <v>15</v>
      </c>
      <c r="I31" s="53" t="str">
        <f t="shared" si="12"/>
        <v/>
      </c>
      <c r="J31" s="56">
        <f t="array" ref="J31">SUM(E31:H31/$AE$21:$AH$21)*AC31</f>
        <v>0.41806020066889643</v>
      </c>
      <c r="K31" s="26">
        <f t="shared" si="0"/>
        <v>0</v>
      </c>
      <c r="L31" s="13">
        <f t="shared" si="1"/>
        <v>0</v>
      </c>
      <c r="M31" s="13">
        <f t="shared" si="2"/>
        <v>0</v>
      </c>
      <c r="N31" s="14">
        <f t="shared" si="3"/>
        <v>0.15599999999999994</v>
      </c>
      <c r="O31" s="20">
        <f t="shared" si="16"/>
        <v>0.84400000000000008</v>
      </c>
      <c r="P31" s="19">
        <f t="shared" si="4"/>
        <v>113.71237458193983</v>
      </c>
      <c r="Q31" s="6">
        <f t="shared" si="5"/>
        <v>12.040133779264217</v>
      </c>
      <c r="R31" s="6">
        <f t="shared" si="6"/>
        <v>8.1521739130434803</v>
      </c>
      <c r="S31" s="15">
        <f t="shared" si="7"/>
        <v>-28.07692307692307</v>
      </c>
      <c r="T31" s="42" t="str">
        <f t="shared" si="13"/>
        <v/>
      </c>
      <c r="U31" s="42" t="str">
        <f t="shared" si="14"/>
        <v/>
      </c>
      <c r="V31" s="137" t="str">
        <f t="shared" si="15"/>
        <v/>
      </c>
      <c r="W31" s="140">
        <f t="shared" si="17"/>
        <v>0</v>
      </c>
      <c r="X31" s="83"/>
      <c r="Y31" s="3">
        <v>0</v>
      </c>
      <c r="Z31" s="5">
        <f t="shared" si="8"/>
        <v>45</v>
      </c>
      <c r="AA31" s="5">
        <f t="shared" si="9"/>
        <v>75</v>
      </c>
      <c r="AB31" s="8">
        <f t="shared" si="10"/>
        <v>9.3999999999999986</v>
      </c>
      <c r="AC31" s="3">
        <f t="shared" si="11"/>
        <v>6.4102564102564124</v>
      </c>
    </row>
    <row r="32" spans="1:34" ht="15">
      <c r="A32" s="47"/>
      <c r="B32" s="73"/>
      <c r="C32" s="73"/>
      <c r="D32" s="63">
        <v>4</v>
      </c>
      <c r="E32" s="48"/>
      <c r="F32" s="48"/>
      <c r="G32" s="48"/>
      <c r="H32" s="49">
        <v>15</v>
      </c>
      <c r="I32" s="53" t="str">
        <f t="shared" si="12"/>
        <v/>
      </c>
      <c r="J32" s="56">
        <f t="array" ref="J32">SUM(E32:H32/$AE$21:$AH$21)*AC32</f>
        <v>0.41806020066889643</v>
      </c>
      <c r="K32" s="26">
        <f t="shared" si="0"/>
        <v>0</v>
      </c>
      <c r="L32" s="13">
        <f t="shared" si="1"/>
        <v>0</v>
      </c>
      <c r="M32" s="13">
        <f t="shared" si="2"/>
        <v>0</v>
      </c>
      <c r="N32" s="14">
        <f t="shared" si="3"/>
        <v>0.15599999999999994</v>
      </c>
      <c r="O32" s="20">
        <f t="shared" si="16"/>
        <v>0.84400000000000008</v>
      </c>
      <c r="P32" s="19">
        <f t="shared" si="4"/>
        <v>113.71237458193983</v>
      </c>
      <c r="Q32" s="6">
        <f t="shared" si="5"/>
        <v>12.040133779264217</v>
      </c>
      <c r="R32" s="6">
        <f t="shared" si="6"/>
        <v>8.1521739130434803</v>
      </c>
      <c r="S32" s="15">
        <f t="shared" si="7"/>
        <v>-28.07692307692307</v>
      </c>
      <c r="T32" s="42" t="str">
        <f t="shared" si="13"/>
        <v/>
      </c>
      <c r="U32" s="42" t="str">
        <f t="shared" si="14"/>
        <v/>
      </c>
      <c r="V32" s="137" t="str">
        <f t="shared" si="15"/>
        <v/>
      </c>
      <c r="W32" s="140">
        <f t="shared" si="17"/>
        <v>0</v>
      </c>
      <c r="X32" s="83"/>
      <c r="Y32" s="3">
        <v>0</v>
      </c>
      <c r="Z32" s="5">
        <f t="shared" si="8"/>
        <v>45</v>
      </c>
      <c r="AA32" s="5">
        <f t="shared" si="9"/>
        <v>75</v>
      </c>
      <c r="AB32" s="8">
        <f t="shared" si="10"/>
        <v>9.3999999999999986</v>
      </c>
      <c r="AC32" s="3">
        <f t="shared" si="11"/>
        <v>6.4102564102564124</v>
      </c>
    </row>
    <row r="33" spans="1:29" ht="15">
      <c r="A33" s="47"/>
      <c r="B33" s="73"/>
      <c r="C33" s="73"/>
      <c r="D33" s="63">
        <v>4</v>
      </c>
      <c r="E33" s="48"/>
      <c r="F33" s="48"/>
      <c r="G33" s="48"/>
      <c r="H33" s="49">
        <v>15</v>
      </c>
      <c r="I33" s="53" t="str">
        <f>IFERROR(E33/F33,"")</f>
        <v/>
      </c>
      <c r="J33" s="56">
        <f t="array" ref="J33">SUM(E33:H33/$AE$21:$AH$21)*AC33</f>
        <v>0.41806020066889643</v>
      </c>
      <c r="K33" s="26">
        <f t="shared" si="0"/>
        <v>0</v>
      </c>
      <c r="L33" s="13">
        <f t="shared" si="1"/>
        <v>0</v>
      </c>
      <c r="M33" s="13">
        <f t="shared" si="2"/>
        <v>0</v>
      </c>
      <c r="N33" s="14">
        <f t="shared" si="3"/>
        <v>0.15599999999999994</v>
      </c>
      <c r="O33" s="20">
        <f t="shared" si="16"/>
        <v>0.84400000000000008</v>
      </c>
      <c r="P33" s="19">
        <f t="shared" si="4"/>
        <v>113.71237458193983</v>
      </c>
      <c r="Q33" s="6">
        <f t="shared" si="5"/>
        <v>12.040133779264217</v>
      </c>
      <c r="R33" s="6">
        <f t="shared" si="6"/>
        <v>8.1521739130434803</v>
      </c>
      <c r="S33" s="15">
        <f t="shared" si="7"/>
        <v>-28.07692307692307</v>
      </c>
      <c r="T33" s="42" t="str">
        <f t="shared" si="13"/>
        <v/>
      </c>
      <c r="U33" s="42" t="str">
        <f t="shared" si="14"/>
        <v/>
      </c>
      <c r="V33" s="137" t="str">
        <f t="shared" si="15"/>
        <v/>
      </c>
      <c r="W33" s="140">
        <f t="shared" si="17"/>
        <v>0</v>
      </c>
      <c r="X33" s="83"/>
      <c r="Y33" s="3">
        <v>0</v>
      </c>
      <c r="Z33" s="5">
        <f t="shared" si="8"/>
        <v>45</v>
      </c>
      <c r="AA33" s="5">
        <f t="shared" si="9"/>
        <v>75</v>
      </c>
      <c r="AB33" s="8">
        <f t="shared" si="10"/>
        <v>9.3999999999999986</v>
      </c>
      <c r="AC33" s="3">
        <f>100/(100-AB33-MAX(Y33:AA33))</f>
        <v>6.4102564102564124</v>
      </c>
    </row>
    <row r="34" spans="1:29" ht="15">
      <c r="A34" s="47"/>
      <c r="B34" s="73"/>
      <c r="C34" s="73"/>
      <c r="D34" s="63">
        <v>4</v>
      </c>
      <c r="E34" s="48"/>
      <c r="F34" s="48"/>
      <c r="G34" s="48"/>
      <c r="H34" s="49">
        <v>15</v>
      </c>
      <c r="I34" s="53" t="str">
        <f>IFERROR(E34/F34,"")</f>
        <v/>
      </c>
      <c r="J34" s="56">
        <f t="array" ref="J34">SUM(E34:H34/$AE$21:$AH$21)*AC34</f>
        <v>0.41806020066889643</v>
      </c>
      <c r="K34" s="26">
        <f t="shared" si="0"/>
        <v>0</v>
      </c>
      <c r="L34" s="13">
        <f t="shared" si="1"/>
        <v>0</v>
      </c>
      <c r="M34" s="13">
        <f t="shared" si="2"/>
        <v>0</v>
      </c>
      <c r="N34" s="14">
        <f t="shared" si="3"/>
        <v>0.15599999999999994</v>
      </c>
      <c r="O34" s="20">
        <f t="shared" si="16"/>
        <v>0.84400000000000008</v>
      </c>
      <c r="P34" s="19">
        <f t="shared" si="4"/>
        <v>113.71237458193983</v>
      </c>
      <c r="Q34" s="6">
        <f t="shared" si="5"/>
        <v>12.040133779264217</v>
      </c>
      <c r="R34" s="6">
        <f t="shared" si="6"/>
        <v>8.1521739130434803</v>
      </c>
      <c r="S34" s="15">
        <f t="shared" si="7"/>
        <v>-28.07692307692307</v>
      </c>
      <c r="T34" s="42" t="str">
        <f t="shared" si="13"/>
        <v/>
      </c>
      <c r="U34" s="42" t="str">
        <f t="shared" si="14"/>
        <v/>
      </c>
      <c r="V34" s="137" t="str">
        <f t="shared" si="15"/>
        <v/>
      </c>
      <c r="W34" s="140">
        <f t="shared" si="17"/>
        <v>0</v>
      </c>
      <c r="X34" s="83"/>
      <c r="Y34" s="3">
        <v>0</v>
      </c>
      <c r="Z34" s="5">
        <f t="shared" si="8"/>
        <v>45</v>
      </c>
      <c r="AA34" s="5">
        <f t="shared" si="9"/>
        <v>75</v>
      </c>
      <c r="AB34" s="8">
        <f t="shared" si="10"/>
        <v>9.3999999999999986</v>
      </c>
      <c r="AC34" s="3">
        <f>100/(100-AB34-MAX(Y34:AA34))</f>
        <v>6.4102564102564124</v>
      </c>
    </row>
    <row r="35" spans="1:29" ht="15">
      <c r="A35" s="47"/>
      <c r="B35" s="73"/>
      <c r="C35" s="73"/>
      <c r="D35" s="63">
        <v>4</v>
      </c>
      <c r="E35" s="48"/>
      <c r="F35" s="48"/>
      <c r="G35" s="48"/>
      <c r="H35" s="49">
        <v>15</v>
      </c>
      <c r="I35" s="53" t="str">
        <f>IFERROR(E35/F35,"")</f>
        <v/>
      </c>
      <c r="J35" s="56">
        <f t="array" ref="J35">SUM(E35:H35/$AE$21:$AH$21)*AC35</f>
        <v>0.41806020066889643</v>
      </c>
      <c r="K35" s="26">
        <f t="shared" si="0"/>
        <v>0</v>
      </c>
      <c r="L35" s="13">
        <f t="shared" si="1"/>
        <v>0</v>
      </c>
      <c r="M35" s="13">
        <f t="shared" si="2"/>
        <v>0</v>
      </c>
      <c r="N35" s="14">
        <f t="shared" si="3"/>
        <v>0.15599999999999994</v>
      </c>
      <c r="O35" s="20">
        <f t="shared" si="16"/>
        <v>0.84400000000000008</v>
      </c>
      <c r="P35" s="19">
        <f t="shared" si="4"/>
        <v>113.71237458193983</v>
      </c>
      <c r="Q35" s="6">
        <f t="shared" si="5"/>
        <v>12.040133779264217</v>
      </c>
      <c r="R35" s="6">
        <f t="shared" si="6"/>
        <v>8.1521739130434803</v>
      </c>
      <c r="S35" s="15">
        <f t="shared" si="7"/>
        <v>-28.07692307692307</v>
      </c>
      <c r="T35" s="42" t="str">
        <f t="shared" si="13"/>
        <v/>
      </c>
      <c r="U35" s="42" t="str">
        <f t="shared" si="14"/>
        <v/>
      </c>
      <c r="V35" s="137" t="str">
        <f t="shared" si="15"/>
        <v/>
      </c>
      <c r="W35" s="140">
        <f t="shared" si="17"/>
        <v>0</v>
      </c>
      <c r="X35" s="83"/>
      <c r="Y35" s="3">
        <v>0</v>
      </c>
      <c r="Z35" s="5">
        <f t="shared" si="8"/>
        <v>45</v>
      </c>
      <c r="AA35" s="5">
        <f t="shared" si="9"/>
        <v>75</v>
      </c>
      <c r="AB35" s="8">
        <f t="shared" si="10"/>
        <v>9.3999999999999986</v>
      </c>
      <c r="AC35" s="3">
        <f>100/(100-AB35-MAX(Y35:AA35))</f>
        <v>6.4102564102564124</v>
      </c>
    </row>
    <row r="36" spans="1:29" ht="15">
      <c r="A36" s="47"/>
      <c r="B36" s="73"/>
      <c r="C36" s="73"/>
      <c r="D36" s="63">
        <v>4</v>
      </c>
      <c r="E36" s="48"/>
      <c r="F36" s="48"/>
      <c r="G36" s="48"/>
      <c r="H36" s="49">
        <v>15</v>
      </c>
      <c r="I36" s="53" t="str">
        <f>IFERROR(E36/F36,"")</f>
        <v/>
      </c>
      <c r="J36" s="56">
        <f t="array" ref="J36">SUM(E36:H36/$AE$21:$AH$21)*AC36</f>
        <v>0.41806020066889643</v>
      </c>
      <c r="K36" s="26">
        <f t="shared" si="0"/>
        <v>0</v>
      </c>
      <c r="L36" s="13">
        <f t="shared" si="1"/>
        <v>0</v>
      </c>
      <c r="M36" s="13">
        <f t="shared" si="2"/>
        <v>0</v>
      </c>
      <c r="N36" s="14">
        <f t="shared" si="3"/>
        <v>0.15599999999999994</v>
      </c>
      <c r="O36" s="20">
        <f t="shared" si="16"/>
        <v>0.84400000000000008</v>
      </c>
      <c r="P36" s="19">
        <f t="shared" si="4"/>
        <v>113.71237458193983</v>
      </c>
      <c r="Q36" s="6">
        <f t="shared" si="5"/>
        <v>12.040133779264217</v>
      </c>
      <c r="R36" s="6">
        <f t="shared" si="6"/>
        <v>8.1521739130434803</v>
      </c>
      <c r="S36" s="15">
        <f t="shared" si="7"/>
        <v>-28.07692307692307</v>
      </c>
      <c r="T36" s="42" t="str">
        <f t="shared" si="13"/>
        <v/>
      </c>
      <c r="U36" s="42" t="str">
        <f t="shared" si="14"/>
        <v/>
      </c>
      <c r="V36" s="137" t="str">
        <f t="shared" si="15"/>
        <v/>
      </c>
      <c r="W36" s="140">
        <f t="shared" si="17"/>
        <v>0</v>
      </c>
      <c r="X36" s="83"/>
      <c r="Y36" s="3">
        <v>0</v>
      </c>
      <c r="Z36" s="5">
        <f t="shared" si="8"/>
        <v>45</v>
      </c>
      <c r="AA36" s="5">
        <f t="shared" si="9"/>
        <v>75</v>
      </c>
      <c r="AB36" s="8">
        <f t="shared" si="10"/>
        <v>9.3999999999999986</v>
      </c>
      <c r="AC36" s="3">
        <f>100/(100-AB36-MAX(Y36:AA36))</f>
        <v>6.4102564102564124</v>
      </c>
    </row>
    <row r="37" spans="1:29" ht="15">
      <c r="A37" s="47"/>
      <c r="B37" s="73"/>
      <c r="C37" s="73"/>
      <c r="D37" s="63">
        <v>4</v>
      </c>
      <c r="E37" s="48"/>
      <c r="F37" s="48"/>
      <c r="G37" s="48"/>
      <c r="H37" s="49">
        <v>15</v>
      </c>
      <c r="I37" s="53" t="str">
        <f>IFERROR(E37/F37,"")</f>
        <v/>
      </c>
      <c r="J37" s="56">
        <f t="array" ref="J37">SUM(E37:H37/$AE$21:$AH$21)*AC37</f>
        <v>0.41806020066889643</v>
      </c>
      <c r="K37" s="26">
        <f t="shared" si="0"/>
        <v>0</v>
      </c>
      <c r="L37" s="13">
        <f t="shared" si="1"/>
        <v>0</v>
      </c>
      <c r="M37" s="13">
        <f t="shared" si="2"/>
        <v>0</v>
      </c>
      <c r="N37" s="14">
        <f t="shared" si="3"/>
        <v>0.15599999999999994</v>
      </c>
      <c r="O37" s="20">
        <f t="shared" si="16"/>
        <v>0.84400000000000008</v>
      </c>
      <c r="P37" s="19">
        <f t="shared" si="4"/>
        <v>113.71237458193983</v>
      </c>
      <c r="Q37" s="6">
        <f t="shared" si="5"/>
        <v>12.040133779264217</v>
      </c>
      <c r="R37" s="6">
        <f t="shared" si="6"/>
        <v>8.1521739130434803</v>
      </c>
      <c r="S37" s="15">
        <f t="shared" si="7"/>
        <v>-28.07692307692307</v>
      </c>
      <c r="T37" s="42" t="str">
        <f t="shared" si="13"/>
        <v/>
      </c>
      <c r="U37" s="42" t="str">
        <f t="shared" si="14"/>
        <v/>
      </c>
      <c r="V37" s="137" t="str">
        <f t="shared" si="15"/>
        <v/>
      </c>
      <c r="W37" s="140">
        <f t="shared" si="17"/>
        <v>0</v>
      </c>
      <c r="X37" s="83"/>
      <c r="Y37" s="3">
        <v>0</v>
      </c>
      <c r="Z37" s="5">
        <f t="shared" si="8"/>
        <v>45</v>
      </c>
      <c r="AA37" s="5">
        <f t="shared" si="9"/>
        <v>75</v>
      </c>
      <c r="AB37" s="8">
        <f t="shared" si="10"/>
        <v>9.3999999999999986</v>
      </c>
      <c r="AC37" s="3">
        <f>100/(100-AB37-MAX(Y37:AA37))</f>
        <v>6.4102564102564124</v>
      </c>
    </row>
    <row r="38" spans="1:29" ht="15">
      <c r="A38" s="47"/>
      <c r="B38" s="73"/>
      <c r="C38" s="73"/>
      <c r="D38" s="63">
        <v>4</v>
      </c>
      <c r="E38" s="48"/>
      <c r="F38" s="48"/>
      <c r="G38" s="48"/>
      <c r="H38" s="49">
        <v>15</v>
      </c>
      <c r="I38" s="53" t="str">
        <f t="shared" ref="I38:I101" si="18">IFERROR(E38/F38,"")</f>
        <v/>
      </c>
      <c r="J38" s="56">
        <f t="array" ref="J38">SUM(E38:H38/$AE$21:$AH$21)*AC38</f>
        <v>0.41806020066889643</v>
      </c>
      <c r="K38" s="26">
        <f t="shared" ref="K38:K101" si="19">E38/$AE$21/$J38</f>
        <v>0</v>
      </c>
      <c r="L38" s="13">
        <f t="shared" ref="L38:L101" si="20">F38/$AF$21/$J38</f>
        <v>0</v>
      </c>
      <c r="M38" s="13">
        <f t="shared" ref="M38:M101" si="21">G38/$AG$21/$J38</f>
        <v>0</v>
      </c>
      <c r="N38" s="14">
        <f t="shared" ref="N38:N101" si="22">H38/$AH$21/$J38</f>
        <v>0.15599999999999994</v>
      </c>
      <c r="O38" s="20">
        <f t="shared" si="16"/>
        <v>0.84400000000000008</v>
      </c>
      <c r="P38" s="19">
        <f t="shared" ref="P38:P101" si="23">-(K38-AE$23)*AE$21*$J38*2</f>
        <v>113.71237458193983</v>
      </c>
      <c r="Q38" s="6">
        <f t="shared" ref="Q38:Q101" si="24">-(L38-AF$23)*AF$21*$J38*2</f>
        <v>12.040133779264217</v>
      </c>
      <c r="R38" s="6">
        <f t="shared" ref="R38:R101" si="25">-(M38-AG$23)*AG$21*$J38*2</f>
        <v>8.1521739130434803</v>
      </c>
      <c r="S38" s="15">
        <f t="shared" ref="S38:S101" si="26">-(N38-AH$23)*AH$21*$J38*2</f>
        <v>-28.07692307692307</v>
      </c>
      <c r="T38" s="42" t="str">
        <f t="shared" si="13"/>
        <v/>
      </c>
      <c r="U38" s="42" t="str">
        <f t="shared" si="14"/>
        <v/>
      </c>
      <c r="V38" s="137" t="str">
        <f t="shared" si="15"/>
        <v/>
      </c>
      <c r="W38" s="140">
        <f t="shared" si="17"/>
        <v>0</v>
      </c>
      <c r="X38" s="83"/>
      <c r="Y38" s="3">
        <v>0</v>
      </c>
      <c r="Z38" s="5">
        <f t="shared" ref="Z38:Z101" si="27">(7-D38)*15</f>
        <v>45</v>
      </c>
      <c r="AA38" s="5">
        <f t="shared" ref="AA38:AA101" si="28">195-(30*D38)</f>
        <v>75</v>
      </c>
      <c r="AB38" s="8">
        <f t="shared" ref="AB38:AB101" si="29">17.4-(2*D38)</f>
        <v>9.3999999999999986</v>
      </c>
      <c r="AC38" s="3">
        <f t="shared" ref="AC38:AC101" si="30">100/(100-AB38-MAX(Y38:AA38))</f>
        <v>6.4102564102564124</v>
      </c>
    </row>
    <row r="39" spans="1:29" ht="15">
      <c r="A39" s="47"/>
      <c r="B39" s="73"/>
      <c r="C39" s="73"/>
      <c r="D39" s="63">
        <v>4</v>
      </c>
      <c r="E39" s="48"/>
      <c r="F39" s="48"/>
      <c r="G39" s="48"/>
      <c r="H39" s="49">
        <v>15</v>
      </c>
      <c r="I39" s="53" t="str">
        <f t="shared" si="18"/>
        <v/>
      </c>
      <c r="J39" s="56">
        <f t="array" ref="J39">SUM(E39:H39/$AE$21:$AH$21)*AC39</f>
        <v>0.41806020066889643</v>
      </c>
      <c r="K39" s="26">
        <f t="shared" si="19"/>
        <v>0</v>
      </c>
      <c r="L39" s="13">
        <f t="shared" si="20"/>
        <v>0</v>
      </c>
      <c r="M39" s="13">
        <f t="shared" si="21"/>
        <v>0</v>
      </c>
      <c r="N39" s="14">
        <f t="shared" si="22"/>
        <v>0.15599999999999994</v>
      </c>
      <c r="O39" s="20">
        <f t="shared" si="16"/>
        <v>0.84400000000000008</v>
      </c>
      <c r="P39" s="19">
        <f t="shared" si="23"/>
        <v>113.71237458193983</v>
      </c>
      <c r="Q39" s="6">
        <f t="shared" si="24"/>
        <v>12.040133779264217</v>
      </c>
      <c r="R39" s="6">
        <f t="shared" si="25"/>
        <v>8.1521739130434803</v>
      </c>
      <c r="S39" s="15">
        <f t="shared" si="26"/>
        <v>-28.07692307692307</v>
      </c>
      <c r="T39" s="42" t="str">
        <f t="shared" si="13"/>
        <v/>
      </c>
      <c r="U39" s="42" t="str">
        <f t="shared" si="14"/>
        <v/>
      </c>
      <c r="V39" s="137" t="str">
        <f t="shared" si="15"/>
        <v/>
      </c>
      <c r="W39" s="140">
        <f t="shared" si="17"/>
        <v>0</v>
      </c>
      <c r="X39" s="83"/>
      <c r="Y39" s="3">
        <v>0</v>
      </c>
      <c r="Z39" s="5">
        <f t="shared" si="27"/>
        <v>45</v>
      </c>
      <c r="AA39" s="5">
        <f t="shared" si="28"/>
        <v>75</v>
      </c>
      <c r="AB39" s="8">
        <f t="shared" si="29"/>
        <v>9.3999999999999986</v>
      </c>
      <c r="AC39" s="3">
        <f t="shared" si="30"/>
        <v>6.4102564102564124</v>
      </c>
    </row>
    <row r="40" spans="1:29" ht="15">
      <c r="A40" s="47"/>
      <c r="B40" s="73"/>
      <c r="C40" s="73"/>
      <c r="D40" s="63">
        <v>4</v>
      </c>
      <c r="E40" s="48"/>
      <c r="F40" s="48"/>
      <c r="G40" s="48"/>
      <c r="H40" s="49">
        <v>15</v>
      </c>
      <c r="I40" s="53" t="str">
        <f t="shared" si="18"/>
        <v/>
      </c>
      <c r="J40" s="56">
        <f t="array" ref="J40">SUM(E40:H40/$AE$21:$AH$21)*AC40</f>
        <v>0.41806020066889643</v>
      </c>
      <c r="K40" s="26">
        <f t="shared" si="19"/>
        <v>0</v>
      </c>
      <c r="L40" s="13">
        <f t="shared" si="20"/>
        <v>0</v>
      </c>
      <c r="M40" s="13">
        <f t="shared" si="21"/>
        <v>0</v>
      </c>
      <c r="N40" s="14">
        <f t="shared" si="22"/>
        <v>0.15599999999999994</v>
      </c>
      <c r="O40" s="20">
        <f t="shared" si="16"/>
        <v>0.84400000000000008</v>
      </c>
      <c r="P40" s="19">
        <f t="shared" si="23"/>
        <v>113.71237458193983</v>
      </c>
      <c r="Q40" s="6">
        <f t="shared" si="24"/>
        <v>12.040133779264217</v>
      </c>
      <c r="R40" s="6">
        <f t="shared" si="25"/>
        <v>8.1521739130434803</v>
      </c>
      <c r="S40" s="15">
        <f t="shared" si="26"/>
        <v>-28.07692307692307</v>
      </c>
      <c r="T40" s="42" t="str">
        <f t="shared" si="13"/>
        <v/>
      </c>
      <c r="U40" s="42" t="str">
        <f t="shared" si="14"/>
        <v/>
      </c>
      <c r="V40" s="137" t="str">
        <f t="shared" si="15"/>
        <v/>
      </c>
      <c r="W40" s="140">
        <f t="shared" si="17"/>
        <v>0</v>
      </c>
      <c r="X40" s="83"/>
      <c r="Y40" s="3">
        <v>0</v>
      </c>
      <c r="Z40" s="5">
        <f t="shared" si="27"/>
        <v>45</v>
      </c>
      <c r="AA40" s="5">
        <f t="shared" si="28"/>
        <v>75</v>
      </c>
      <c r="AB40" s="8">
        <f t="shared" si="29"/>
        <v>9.3999999999999986</v>
      </c>
      <c r="AC40" s="3">
        <f t="shared" si="30"/>
        <v>6.4102564102564124</v>
      </c>
    </row>
    <row r="41" spans="1:29" ht="15">
      <c r="A41" s="47"/>
      <c r="B41" s="73"/>
      <c r="C41" s="73"/>
      <c r="D41" s="63">
        <v>4</v>
      </c>
      <c r="E41" s="48"/>
      <c r="F41" s="48"/>
      <c r="G41" s="48"/>
      <c r="H41" s="49">
        <v>15</v>
      </c>
      <c r="I41" s="53" t="str">
        <f t="shared" si="18"/>
        <v/>
      </c>
      <c r="J41" s="56">
        <f t="array" ref="J41">SUM(E41:H41/$AE$21:$AH$21)*AC41</f>
        <v>0.41806020066889643</v>
      </c>
      <c r="K41" s="26">
        <f t="shared" si="19"/>
        <v>0</v>
      </c>
      <c r="L41" s="13">
        <f t="shared" si="20"/>
        <v>0</v>
      </c>
      <c r="M41" s="13">
        <f t="shared" si="21"/>
        <v>0</v>
      </c>
      <c r="N41" s="14">
        <f t="shared" si="22"/>
        <v>0.15599999999999994</v>
      </c>
      <c r="O41" s="20">
        <f t="shared" si="16"/>
        <v>0.84400000000000008</v>
      </c>
      <c r="P41" s="19">
        <f t="shared" si="23"/>
        <v>113.71237458193983</v>
      </c>
      <c r="Q41" s="6">
        <f t="shared" si="24"/>
        <v>12.040133779264217</v>
      </c>
      <c r="R41" s="6">
        <f t="shared" si="25"/>
        <v>8.1521739130434803</v>
      </c>
      <c r="S41" s="15">
        <f t="shared" si="26"/>
        <v>-28.07692307692307</v>
      </c>
      <c r="T41" s="42" t="str">
        <f t="shared" si="13"/>
        <v/>
      </c>
      <c r="U41" s="42" t="str">
        <f t="shared" si="14"/>
        <v/>
      </c>
      <c r="V41" s="137" t="str">
        <f t="shared" si="15"/>
        <v/>
      </c>
      <c r="W41" s="140">
        <f t="shared" si="17"/>
        <v>0</v>
      </c>
      <c r="X41" s="83"/>
      <c r="Y41" s="3">
        <v>0</v>
      </c>
      <c r="Z41" s="5">
        <f t="shared" si="27"/>
        <v>45</v>
      </c>
      <c r="AA41" s="5">
        <f t="shared" si="28"/>
        <v>75</v>
      </c>
      <c r="AB41" s="8">
        <f t="shared" si="29"/>
        <v>9.3999999999999986</v>
      </c>
      <c r="AC41" s="3">
        <f t="shared" si="30"/>
        <v>6.4102564102564124</v>
      </c>
    </row>
    <row r="42" spans="1:29" ht="15">
      <c r="A42" s="47"/>
      <c r="B42" s="73"/>
      <c r="C42" s="73"/>
      <c r="D42" s="63">
        <v>4</v>
      </c>
      <c r="E42" s="48"/>
      <c r="F42" s="48"/>
      <c r="G42" s="48"/>
      <c r="H42" s="49">
        <v>15</v>
      </c>
      <c r="I42" s="53" t="str">
        <f t="shared" si="18"/>
        <v/>
      </c>
      <c r="J42" s="56">
        <f t="array" ref="J42">SUM(E42:H42/$AE$21:$AH$21)*AC42</f>
        <v>0.41806020066889643</v>
      </c>
      <c r="K42" s="26">
        <f t="shared" si="19"/>
        <v>0</v>
      </c>
      <c r="L42" s="13">
        <f t="shared" si="20"/>
        <v>0</v>
      </c>
      <c r="M42" s="13">
        <f t="shared" si="21"/>
        <v>0</v>
      </c>
      <c r="N42" s="14">
        <f t="shared" si="22"/>
        <v>0.15599999999999994</v>
      </c>
      <c r="O42" s="20">
        <f t="shared" si="16"/>
        <v>0.84400000000000008</v>
      </c>
      <c r="P42" s="19">
        <f t="shared" si="23"/>
        <v>113.71237458193983</v>
      </c>
      <c r="Q42" s="6">
        <f t="shared" si="24"/>
        <v>12.040133779264217</v>
      </c>
      <c r="R42" s="6">
        <f t="shared" si="25"/>
        <v>8.1521739130434803</v>
      </c>
      <c r="S42" s="15">
        <f t="shared" si="26"/>
        <v>-28.07692307692307</v>
      </c>
      <c r="T42" s="42" t="str">
        <f t="shared" si="13"/>
        <v/>
      </c>
      <c r="U42" s="42" t="str">
        <f t="shared" si="14"/>
        <v/>
      </c>
      <c r="V42" s="137" t="str">
        <f t="shared" si="15"/>
        <v/>
      </c>
      <c r="W42" s="140">
        <f t="shared" si="17"/>
        <v>0</v>
      </c>
      <c r="X42" s="83"/>
      <c r="Y42" s="3">
        <v>0</v>
      </c>
      <c r="Z42" s="5">
        <f t="shared" si="27"/>
        <v>45</v>
      </c>
      <c r="AA42" s="5">
        <f t="shared" si="28"/>
        <v>75</v>
      </c>
      <c r="AB42" s="8">
        <f t="shared" si="29"/>
        <v>9.3999999999999986</v>
      </c>
      <c r="AC42" s="3">
        <f t="shared" si="30"/>
        <v>6.4102564102564124</v>
      </c>
    </row>
    <row r="43" spans="1:29" ht="15">
      <c r="A43" s="47"/>
      <c r="B43" s="73"/>
      <c r="C43" s="73"/>
      <c r="D43" s="63">
        <v>4</v>
      </c>
      <c r="E43" s="48"/>
      <c r="F43" s="48"/>
      <c r="G43" s="48"/>
      <c r="H43" s="49">
        <v>15</v>
      </c>
      <c r="I43" s="53" t="str">
        <f t="shared" si="18"/>
        <v/>
      </c>
      <c r="J43" s="56">
        <f t="array" ref="J43">SUM(E43:H43/$AE$21:$AH$21)*AC43</f>
        <v>0.41806020066889643</v>
      </c>
      <c r="K43" s="26">
        <f t="shared" si="19"/>
        <v>0</v>
      </c>
      <c r="L43" s="13">
        <f t="shared" si="20"/>
        <v>0</v>
      </c>
      <c r="M43" s="13">
        <f t="shared" si="21"/>
        <v>0</v>
      </c>
      <c r="N43" s="14">
        <f t="shared" si="22"/>
        <v>0.15599999999999994</v>
      </c>
      <c r="O43" s="20">
        <f t="shared" si="16"/>
        <v>0.84400000000000008</v>
      </c>
      <c r="P43" s="19">
        <f t="shared" si="23"/>
        <v>113.71237458193983</v>
      </c>
      <c r="Q43" s="6">
        <f t="shared" si="24"/>
        <v>12.040133779264217</v>
      </c>
      <c r="R43" s="6">
        <f t="shared" si="25"/>
        <v>8.1521739130434803</v>
      </c>
      <c r="S43" s="15">
        <f t="shared" si="26"/>
        <v>-28.07692307692307</v>
      </c>
      <c r="T43" s="42" t="str">
        <f t="shared" si="13"/>
        <v/>
      </c>
      <c r="U43" s="42" t="str">
        <f t="shared" si="14"/>
        <v/>
      </c>
      <c r="V43" s="137" t="str">
        <f t="shared" si="15"/>
        <v/>
      </c>
      <c r="W43" s="140">
        <f t="shared" si="17"/>
        <v>0</v>
      </c>
      <c r="X43" s="83"/>
      <c r="Y43" s="3">
        <v>0</v>
      </c>
      <c r="Z43" s="5">
        <f t="shared" si="27"/>
        <v>45</v>
      </c>
      <c r="AA43" s="5">
        <f t="shared" si="28"/>
        <v>75</v>
      </c>
      <c r="AB43" s="8">
        <f t="shared" si="29"/>
        <v>9.3999999999999986</v>
      </c>
      <c r="AC43" s="3">
        <f t="shared" si="30"/>
        <v>6.4102564102564124</v>
      </c>
    </row>
    <row r="44" spans="1:29" ht="15">
      <c r="A44" s="47"/>
      <c r="B44" s="73"/>
      <c r="C44" s="73"/>
      <c r="D44" s="63">
        <v>4</v>
      </c>
      <c r="E44" s="48"/>
      <c r="F44" s="48"/>
      <c r="G44" s="48"/>
      <c r="H44" s="49">
        <v>15</v>
      </c>
      <c r="I44" s="53" t="str">
        <f t="shared" si="18"/>
        <v/>
      </c>
      <c r="J44" s="56">
        <f t="array" ref="J44">SUM(E44:H44/$AE$21:$AH$21)*AC44</f>
        <v>0.41806020066889643</v>
      </c>
      <c r="K44" s="26">
        <f t="shared" si="19"/>
        <v>0</v>
      </c>
      <c r="L44" s="13">
        <f t="shared" si="20"/>
        <v>0</v>
      </c>
      <c r="M44" s="13">
        <f t="shared" si="21"/>
        <v>0</v>
      </c>
      <c r="N44" s="14">
        <f t="shared" si="22"/>
        <v>0.15599999999999994</v>
      </c>
      <c r="O44" s="20">
        <f t="shared" si="16"/>
        <v>0.84400000000000008</v>
      </c>
      <c r="P44" s="19">
        <f t="shared" si="23"/>
        <v>113.71237458193983</v>
      </c>
      <c r="Q44" s="6">
        <f t="shared" si="24"/>
        <v>12.040133779264217</v>
      </c>
      <c r="R44" s="6">
        <f t="shared" si="25"/>
        <v>8.1521739130434803</v>
      </c>
      <c r="S44" s="15">
        <f t="shared" si="26"/>
        <v>-28.07692307692307</v>
      </c>
      <c r="T44" s="42" t="str">
        <f t="shared" si="13"/>
        <v/>
      </c>
      <c r="U44" s="42" t="str">
        <f t="shared" si="14"/>
        <v/>
      </c>
      <c r="V44" s="137" t="str">
        <f t="shared" si="15"/>
        <v/>
      </c>
      <c r="W44" s="140">
        <f t="shared" si="17"/>
        <v>0</v>
      </c>
      <c r="X44" s="83"/>
      <c r="Y44" s="3">
        <v>0</v>
      </c>
      <c r="Z44" s="5">
        <f t="shared" si="27"/>
        <v>45</v>
      </c>
      <c r="AA44" s="5">
        <f t="shared" si="28"/>
        <v>75</v>
      </c>
      <c r="AB44" s="8">
        <f t="shared" si="29"/>
        <v>9.3999999999999986</v>
      </c>
      <c r="AC44" s="3">
        <f t="shared" si="30"/>
        <v>6.4102564102564124</v>
      </c>
    </row>
    <row r="45" spans="1:29" ht="15">
      <c r="A45" s="47"/>
      <c r="B45" s="73"/>
      <c r="C45" s="73"/>
      <c r="D45" s="63">
        <v>4</v>
      </c>
      <c r="E45" s="48"/>
      <c r="F45" s="48"/>
      <c r="G45" s="48"/>
      <c r="H45" s="49">
        <v>15</v>
      </c>
      <c r="I45" s="53" t="str">
        <f t="shared" si="18"/>
        <v/>
      </c>
      <c r="J45" s="56">
        <f t="array" ref="J45">SUM(E45:H45/$AE$21:$AH$21)*AC45</f>
        <v>0.41806020066889643</v>
      </c>
      <c r="K45" s="26">
        <f t="shared" si="19"/>
        <v>0</v>
      </c>
      <c r="L45" s="13">
        <f t="shared" si="20"/>
        <v>0</v>
      </c>
      <c r="M45" s="13">
        <f t="shared" si="21"/>
        <v>0</v>
      </c>
      <c r="N45" s="14">
        <f t="shared" si="22"/>
        <v>0.15599999999999994</v>
      </c>
      <c r="O45" s="20">
        <f t="shared" si="16"/>
        <v>0.84400000000000008</v>
      </c>
      <c r="P45" s="19">
        <f t="shared" si="23"/>
        <v>113.71237458193983</v>
      </c>
      <c r="Q45" s="6">
        <f t="shared" si="24"/>
        <v>12.040133779264217</v>
      </c>
      <c r="R45" s="6">
        <f t="shared" si="25"/>
        <v>8.1521739130434803</v>
      </c>
      <c r="S45" s="15">
        <f t="shared" si="26"/>
        <v>-28.07692307692307</v>
      </c>
      <c r="T45" s="42" t="str">
        <f t="shared" si="13"/>
        <v/>
      </c>
      <c r="U45" s="42" t="str">
        <f t="shared" si="14"/>
        <v/>
      </c>
      <c r="V45" s="137" t="str">
        <f t="shared" si="15"/>
        <v/>
      </c>
      <c r="W45" s="140">
        <f t="shared" si="17"/>
        <v>0</v>
      </c>
      <c r="X45" s="83"/>
      <c r="Y45" s="3">
        <v>0</v>
      </c>
      <c r="Z45" s="5">
        <f t="shared" si="27"/>
        <v>45</v>
      </c>
      <c r="AA45" s="5">
        <f t="shared" si="28"/>
        <v>75</v>
      </c>
      <c r="AB45" s="8">
        <f t="shared" si="29"/>
        <v>9.3999999999999986</v>
      </c>
      <c r="AC45" s="3">
        <f t="shared" si="30"/>
        <v>6.4102564102564124</v>
      </c>
    </row>
    <row r="46" spans="1:29" ht="15">
      <c r="A46" s="47"/>
      <c r="B46" s="73"/>
      <c r="C46" s="73"/>
      <c r="D46" s="63">
        <v>4</v>
      </c>
      <c r="E46" s="48"/>
      <c r="F46" s="48"/>
      <c r="G46" s="48"/>
      <c r="H46" s="49">
        <v>15</v>
      </c>
      <c r="I46" s="53" t="str">
        <f t="shared" si="18"/>
        <v/>
      </c>
      <c r="J46" s="56">
        <f t="array" ref="J46">SUM(E46:H46/$AE$21:$AH$21)*AC46</f>
        <v>0.41806020066889643</v>
      </c>
      <c r="K46" s="26">
        <f t="shared" si="19"/>
        <v>0</v>
      </c>
      <c r="L46" s="13">
        <f t="shared" si="20"/>
        <v>0</v>
      </c>
      <c r="M46" s="13">
        <f t="shared" si="21"/>
        <v>0</v>
      </c>
      <c r="N46" s="14">
        <f t="shared" si="22"/>
        <v>0.15599999999999994</v>
      </c>
      <c r="O46" s="20">
        <f t="shared" si="16"/>
        <v>0.84400000000000008</v>
      </c>
      <c r="P46" s="19">
        <f t="shared" si="23"/>
        <v>113.71237458193983</v>
      </c>
      <c r="Q46" s="6">
        <f t="shared" si="24"/>
        <v>12.040133779264217</v>
      </c>
      <c r="R46" s="6">
        <f t="shared" si="25"/>
        <v>8.1521739130434803</v>
      </c>
      <c r="S46" s="15">
        <f t="shared" si="26"/>
        <v>-28.07692307692307</v>
      </c>
      <c r="T46" s="42" t="str">
        <f t="shared" si="13"/>
        <v/>
      </c>
      <c r="U46" s="42" t="str">
        <f t="shared" si="14"/>
        <v/>
      </c>
      <c r="V46" s="137" t="str">
        <f t="shared" si="15"/>
        <v/>
      </c>
      <c r="W46" s="140">
        <f t="shared" si="17"/>
        <v>0</v>
      </c>
      <c r="X46" s="83"/>
      <c r="Y46" s="3">
        <v>0</v>
      </c>
      <c r="Z46" s="5">
        <f t="shared" si="27"/>
        <v>45</v>
      </c>
      <c r="AA46" s="5">
        <f t="shared" si="28"/>
        <v>75</v>
      </c>
      <c r="AB46" s="8">
        <f t="shared" si="29"/>
        <v>9.3999999999999986</v>
      </c>
      <c r="AC46" s="3">
        <f t="shared" si="30"/>
        <v>6.4102564102564124</v>
      </c>
    </row>
    <row r="47" spans="1:29" ht="15">
      <c r="A47" s="47"/>
      <c r="B47" s="73"/>
      <c r="C47" s="73"/>
      <c r="D47" s="63">
        <v>4</v>
      </c>
      <c r="E47" s="48"/>
      <c r="F47" s="48"/>
      <c r="G47" s="48"/>
      <c r="H47" s="49">
        <v>15</v>
      </c>
      <c r="I47" s="53" t="str">
        <f t="shared" si="18"/>
        <v/>
      </c>
      <c r="J47" s="56">
        <f t="array" ref="J47">SUM(E47:H47/$AE$21:$AH$21)*AC47</f>
        <v>0.41806020066889643</v>
      </c>
      <c r="K47" s="26">
        <f t="shared" si="19"/>
        <v>0</v>
      </c>
      <c r="L47" s="13">
        <f t="shared" si="20"/>
        <v>0</v>
      </c>
      <c r="M47" s="13">
        <f t="shared" si="21"/>
        <v>0</v>
      </c>
      <c r="N47" s="14">
        <f t="shared" si="22"/>
        <v>0.15599999999999994</v>
      </c>
      <c r="O47" s="20">
        <f t="shared" si="16"/>
        <v>0.84400000000000008</v>
      </c>
      <c r="P47" s="19">
        <f t="shared" si="23"/>
        <v>113.71237458193983</v>
      </c>
      <c r="Q47" s="6">
        <f t="shared" si="24"/>
        <v>12.040133779264217</v>
      </c>
      <c r="R47" s="6">
        <f t="shared" si="25"/>
        <v>8.1521739130434803</v>
      </c>
      <c r="S47" s="15">
        <f t="shared" si="26"/>
        <v>-28.07692307692307</v>
      </c>
      <c r="T47" s="42" t="str">
        <f t="shared" si="13"/>
        <v/>
      </c>
      <c r="U47" s="42" t="str">
        <f t="shared" si="14"/>
        <v/>
      </c>
      <c r="V47" s="137" t="str">
        <f t="shared" si="15"/>
        <v/>
      </c>
      <c r="W47" s="140">
        <f t="shared" si="17"/>
        <v>0</v>
      </c>
      <c r="X47" s="83"/>
      <c r="Y47" s="3">
        <v>0</v>
      </c>
      <c r="Z47" s="5">
        <f t="shared" si="27"/>
        <v>45</v>
      </c>
      <c r="AA47" s="5">
        <f t="shared" si="28"/>
        <v>75</v>
      </c>
      <c r="AB47" s="8">
        <f t="shared" si="29"/>
        <v>9.3999999999999986</v>
      </c>
      <c r="AC47" s="3">
        <f t="shared" si="30"/>
        <v>6.4102564102564124</v>
      </c>
    </row>
    <row r="48" spans="1:29" ht="15">
      <c r="A48" s="47"/>
      <c r="B48" s="73"/>
      <c r="C48" s="73"/>
      <c r="D48" s="63">
        <v>4</v>
      </c>
      <c r="E48" s="48"/>
      <c r="F48" s="48"/>
      <c r="G48" s="48"/>
      <c r="H48" s="49">
        <v>15</v>
      </c>
      <c r="I48" s="53" t="str">
        <f t="shared" si="18"/>
        <v/>
      </c>
      <c r="J48" s="56">
        <f t="array" ref="J48">SUM(E48:H48/$AE$21:$AH$21)*AC48</f>
        <v>0.41806020066889643</v>
      </c>
      <c r="K48" s="26">
        <f t="shared" si="19"/>
        <v>0</v>
      </c>
      <c r="L48" s="13">
        <f t="shared" si="20"/>
        <v>0</v>
      </c>
      <c r="M48" s="13">
        <f t="shared" si="21"/>
        <v>0</v>
      </c>
      <c r="N48" s="14">
        <f t="shared" si="22"/>
        <v>0.15599999999999994</v>
      </c>
      <c r="O48" s="20">
        <f t="shared" si="16"/>
        <v>0.84400000000000008</v>
      </c>
      <c r="P48" s="19">
        <f t="shared" si="23"/>
        <v>113.71237458193983</v>
      </c>
      <c r="Q48" s="6">
        <f t="shared" si="24"/>
        <v>12.040133779264217</v>
      </c>
      <c r="R48" s="6">
        <f t="shared" si="25"/>
        <v>8.1521739130434803</v>
      </c>
      <c r="S48" s="15">
        <f t="shared" si="26"/>
        <v>-28.07692307692307</v>
      </c>
      <c r="T48" s="42" t="str">
        <f t="shared" si="13"/>
        <v/>
      </c>
      <c r="U48" s="42" t="str">
        <f t="shared" si="14"/>
        <v/>
      </c>
      <c r="V48" s="137" t="str">
        <f t="shared" si="15"/>
        <v/>
      </c>
      <c r="W48" s="140">
        <f t="shared" si="17"/>
        <v>0</v>
      </c>
      <c r="X48" s="83"/>
      <c r="Y48" s="3">
        <v>0</v>
      </c>
      <c r="Z48" s="5">
        <f t="shared" si="27"/>
        <v>45</v>
      </c>
      <c r="AA48" s="5">
        <f t="shared" si="28"/>
        <v>75</v>
      </c>
      <c r="AB48" s="8">
        <f t="shared" si="29"/>
        <v>9.3999999999999986</v>
      </c>
      <c r="AC48" s="3">
        <f t="shared" si="30"/>
        <v>6.4102564102564124</v>
      </c>
    </row>
    <row r="49" spans="1:29" ht="15">
      <c r="A49" s="47"/>
      <c r="B49" s="73"/>
      <c r="C49" s="73"/>
      <c r="D49" s="63">
        <v>4</v>
      </c>
      <c r="E49" s="48"/>
      <c r="F49" s="48"/>
      <c r="G49" s="48"/>
      <c r="H49" s="49">
        <v>15</v>
      </c>
      <c r="I49" s="53" t="str">
        <f t="shared" si="18"/>
        <v/>
      </c>
      <c r="J49" s="56">
        <f t="array" ref="J49">SUM(E49:H49/$AE$21:$AH$21)*AC49</f>
        <v>0.41806020066889643</v>
      </c>
      <c r="K49" s="26">
        <f t="shared" si="19"/>
        <v>0</v>
      </c>
      <c r="L49" s="13">
        <f t="shared" si="20"/>
        <v>0</v>
      </c>
      <c r="M49" s="13">
        <f t="shared" si="21"/>
        <v>0</v>
      </c>
      <c r="N49" s="14">
        <f t="shared" si="22"/>
        <v>0.15599999999999994</v>
      </c>
      <c r="O49" s="20">
        <f t="shared" si="16"/>
        <v>0.84400000000000008</v>
      </c>
      <c r="P49" s="19">
        <f t="shared" si="23"/>
        <v>113.71237458193983</v>
      </c>
      <c r="Q49" s="6">
        <f t="shared" si="24"/>
        <v>12.040133779264217</v>
      </c>
      <c r="R49" s="6">
        <f t="shared" si="25"/>
        <v>8.1521739130434803</v>
      </c>
      <c r="S49" s="15">
        <f t="shared" si="26"/>
        <v>-28.07692307692307</v>
      </c>
      <c r="T49" s="42" t="str">
        <f t="shared" si="13"/>
        <v/>
      </c>
      <c r="U49" s="42" t="str">
        <f t="shared" si="14"/>
        <v/>
      </c>
      <c r="V49" s="137" t="str">
        <f t="shared" si="15"/>
        <v/>
      </c>
      <c r="W49" s="140">
        <f t="shared" si="17"/>
        <v>0</v>
      </c>
      <c r="X49" s="83"/>
      <c r="Y49" s="3">
        <v>0</v>
      </c>
      <c r="Z49" s="5">
        <f t="shared" si="27"/>
        <v>45</v>
      </c>
      <c r="AA49" s="5">
        <f t="shared" si="28"/>
        <v>75</v>
      </c>
      <c r="AB49" s="8">
        <f t="shared" si="29"/>
        <v>9.3999999999999986</v>
      </c>
      <c r="AC49" s="3">
        <f t="shared" si="30"/>
        <v>6.4102564102564124</v>
      </c>
    </row>
    <row r="50" spans="1:29" ht="15">
      <c r="A50" s="47"/>
      <c r="B50" s="73"/>
      <c r="C50" s="73"/>
      <c r="D50" s="63">
        <v>4</v>
      </c>
      <c r="E50" s="48"/>
      <c r="F50" s="48"/>
      <c r="G50" s="48"/>
      <c r="H50" s="49">
        <v>15</v>
      </c>
      <c r="I50" s="53" t="str">
        <f t="shared" si="18"/>
        <v/>
      </c>
      <c r="J50" s="56">
        <f t="array" ref="J50">SUM(E50:H50/$AE$21:$AH$21)*AC50</f>
        <v>0.41806020066889643</v>
      </c>
      <c r="K50" s="26">
        <f t="shared" si="19"/>
        <v>0</v>
      </c>
      <c r="L50" s="13">
        <f t="shared" si="20"/>
        <v>0</v>
      </c>
      <c r="M50" s="13">
        <f t="shared" si="21"/>
        <v>0</v>
      </c>
      <c r="N50" s="14">
        <f t="shared" si="22"/>
        <v>0.15599999999999994</v>
      </c>
      <c r="O50" s="20">
        <f t="shared" si="16"/>
        <v>0.84400000000000008</v>
      </c>
      <c r="P50" s="19">
        <f t="shared" si="23"/>
        <v>113.71237458193983</v>
      </c>
      <c r="Q50" s="6">
        <f t="shared" si="24"/>
        <v>12.040133779264217</v>
      </c>
      <c r="R50" s="6">
        <f t="shared" si="25"/>
        <v>8.1521739130434803</v>
      </c>
      <c r="S50" s="15">
        <f t="shared" si="26"/>
        <v>-28.07692307692307</v>
      </c>
      <c r="T50" s="42" t="str">
        <f t="shared" si="13"/>
        <v/>
      </c>
      <c r="U50" s="42" t="str">
        <f t="shared" si="14"/>
        <v/>
      </c>
      <c r="V50" s="137" t="str">
        <f t="shared" si="15"/>
        <v/>
      </c>
      <c r="W50" s="140">
        <f t="shared" si="17"/>
        <v>0</v>
      </c>
      <c r="X50" s="83"/>
      <c r="Y50" s="3">
        <v>0</v>
      </c>
      <c r="Z50" s="5">
        <f t="shared" si="27"/>
        <v>45</v>
      </c>
      <c r="AA50" s="5">
        <f t="shared" si="28"/>
        <v>75</v>
      </c>
      <c r="AB50" s="8">
        <f t="shared" si="29"/>
        <v>9.3999999999999986</v>
      </c>
      <c r="AC50" s="3">
        <f t="shared" si="30"/>
        <v>6.4102564102564124</v>
      </c>
    </row>
    <row r="51" spans="1:29" ht="15">
      <c r="A51" s="47"/>
      <c r="B51" s="73"/>
      <c r="C51" s="73"/>
      <c r="D51" s="63">
        <v>4</v>
      </c>
      <c r="E51" s="48"/>
      <c r="F51" s="48"/>
      <c r="G51" s="48"/>
      <c r="H51" s="49">
        <v>15</v>
      </c>
      <c r="I51" s="53" t="str">
        <f t="shared" si="18"/>
        <v/>
      </c>
      <c r="J51" s="56">
        <f t="array" ref="J51">SUM(E51:H51/$AE$21:$AH$21)*AC51</f>
        <v>0.41806020066889643</v>
      </c>
      <c r="K51" s="26">
        <f t="shared" si="19"/>
        <v>0</v>
      </c>
      <c r="L51" s="13">
        <f t="shared" si="20"/>
        <v>0</v>
      </c>
      <c r="M51" s="13">
        <f t="shared" si="21"/>
        <v>0</v>
      </c>
      <c r="N51" s="14">
        <f t="shared" si="22"/>
        <v>0.15599999999999994</v>
      </c>
      <c r="O51" s="20">
        <f t="shared" si="16"/>
        <v>0.84400000000000008</v>
      </c>
      <c r="P51" s="19">
        <f t="shared" si="23"/>
        <v>113.71237458193983</v>
      </c>
      <c r="Q51" s="6">
        <f t="shared" si="24"/>
        <v>12.040133779264217</v>
      </c>
      <c r="R51" s="6">
        <f t="shared" si="25"/>
        <v>8.1521739130434803</v>
      </c>
      <c r="S51" s="15">
        <f t="shared" si="26"/>
        <v>-28.07692307692307</v>
      </c>
      <c r="T51" s="42" t="str">
        <f t="shared" si="13"/>
        <v/>
      </c>
      <c r="U51" s="42" t="str">
        <f t="shared" si="14"/>
        <v/>
      </c>
      <c r="V51" s="137" t="str">
        <f t="shared" si="15"/>
        <v/>
      </c>
      <c r="W51" s="140">
        <f t="shared" si="17"/>
        <v>0</v>
      </c>
      <c r="X51" s="83"/>
      <c r="Y51" s="3">
        <v>0</v>
      </c>
      <c r="Z51" s="5">
        <f t="shared" si="27"/>
        <v>45</v>
      </c>
      <c r="AA51" s="5">
        <f t="shared" si="28"/>
        <v>75</v>
      </c>
      <c r="AB51" s="8">
        <f t="shared" si="29"/>
        <v>9.3999999999999986</v>
      </c>
      <c r="AC51" s="3">
        <f t="shared" si="30"/>
        <v>6.4102564102564124</v>
      </c>
    </row>
    <row r="52" spans="1:29" ht="15">
      <c r="A52" s="47"/>
      <c r="B52" s="73"/>
      <c r="C52" s="73"/>
      <c r="D52" s="63">
        <v>4</v>
      </c>
      <c r="E52" s="48"/>
      <c r="F52" s="48"/>
      <c r="G52" s="48"/>
      <c r="H52" s="49">
        <v>15</v>
      </c>
      <c r="I52" s="53" t="str">
        <f t="shared" si="18"/>
        <v/>
      </c>
      <c r="J52" s="56">
        <f t="array" ref="J52">SUM(E52:H52/$AE$21:$AH$21)*AC52</f>
        <v>0.41806020066889643</v>
      </c>
      <c r="K52" s="26">
        <f t="shared" si="19"/>
        <v>0</v>
      </c>
      <c r="L52" s="13">
        <f t="shared" si="20"/>
        <v>0</v>
      </c>
      <c r="M52" s="13">
        <f t="shared" si="21"/>
        <v>0</v>
      </c>
      <c r="N52" s="14">
        <f t="shared" si="22"/>
        <v>0.15599999999999994</v>
      </c>
      <c r="O52" s="20">
        <f t="shared" si="16"/>
        <v>0.84400000000000008</v>
      </c>
      <c r="P52" s="19">
        <f t="shared" si="23"/>
        <v>113.71237458193983</v>
      </c>
      <c r="Q52" s="6">
        <f t="shared" si="24"/>
        <v>12.040133779264217</v>
      </c>
      <c r="R52" s="6">
        <f t="shared" si="25"/>
        <v>8.1521739130434803</v>
      </c>
      <c r="S52" s="15">
        <f t="shared" si="26"/>
        <v>-28.07692307692307</v>
      </c>
      <c r="T52" s="42" t="str">
        <f t="shared" si="13"/>
        <v/>
      </c>
      <c r="U52" s="42" t="str">
        <f t="shared" si="14"/>
        <v/>
      </c>
      <c r="V52" s="137" t="str">
        <f t="shared" si="15"/>
        <v/>
      </c>
      <c r="W52" s="140">
        <f t="shared" si="17"/>
        <v>0</v>
      </c>
      <c r="X52" s="83"/>
      <c r="Y52" s="3">
        <v>0</v>
      </c>
      <c r="Z52" s="5">
        <f t="shared" si="27"/>
        <v>45</v>
      </c>
      <c r="AA52" s="5">
        <f t="shared" si="28"/>
        <v>75</v>
      </c>
      <c r="AB52" s="8">
        <f t="shared" si="29"/>
        <v>9.3999999999999986</v>
      </c>
      <c r="AC52" s="3">
        <f t="shared" si="30"/>
        <v>6.4102564102564124</v>
      </c>
    </row>
    <row r="53" spans="1:29" ht="15">
      <c r="A53" s="47"/>
      <c r="B53" s="73"/>
      <c r="C53" s="73"/>
      <c r="D53" s="63">
        <v>4</v>
      </c>
      <c r="E53" s="48"/>
      <c r="F53" s="48"/>
      <c r="G53" s="48"/>
      <c r="H53" s="49">
        <v>15</v>
      </c>
      <c r="I53" s="53" t="str">
        <f t="shared" si="18"/>
        <v/>
      </c>
      <c r="J53" s="56">
        <f t="array" ref="J53">SUM(E53:H53/$AE$21:$AH$21)*AC53</f>
        <v>0.41806020066889643</v>
      </c>
      <c r="K53" s="26">
        <f t="shared" si="19"/>
        <v>0</v>
      </c>
      <c r="L53" s="13">
        <f t="shared" si="20"/>
        <v>0</v>
      </c>
      <c r="M53" s="13">
        <f t="shared" si="21"/>
        <v>0</v>
      </c>
      <c r="N53" s="14">
        <f t="shared" si="22"/>
        <v>0.15599999999999994</v>
      </c>
      <c r="O53" s="20">
        <f t="shared" si="16"/>
        <v>0.84400000000000008</v>
      </c>
      <c r="P53" s="19">
        <f t="shared" si="23"/>
        <v>113.71237458193983</v>
      </c>
      <c r="Q53" s="6">
        <f t="shared" si="24"/>
        <v>12.040133779264217</v>
      </c>
      <c r="R53" s="6">
        <f t="shared" si="25"/>
        <v>8.1521739130434803</v>
      </c>
      <c r="S53" s="15">
        <f t="shared" si="26"/>
        <v>-28.07692307692307</v>
      </c>
      <c r="T53" s="42" t="str">
        <f t="shared" si="13"/>
        <v/>
      </c>
      <c r="U53" s="42" t="str">
        <f t="shared" si="14"/>
        <v/>
      </c>
      <c r="V53" s="137" t="str">
        <f t="shared" si="15"/>
        <v/>
      </c>
      <c r="W53" s="140">
        <f t="shared" si="17"/>
        <v>0</v>
      </c>
      <c r="X53" s="83"/>
      <c r="Y53" s="3">
        <v>0</v>
      </c>
      <c r="Z53" s="5">
        <f t="shared" si="27"/>
        <v>45</v>
      </c>
      <c r="AA53" s="5">
        <f t="shared" si="28"/>
        <v>75</v>
      </c>
      <c r="AB53" s="8">
        <f t="shared" si="29"/>
        <v>9.3999999999999986</v>
      </c>
      <c r="AC53" s="3">
        <f t="shared" si="30"/>
        <v>6.4102564102564124</v>
      </c>
    </row>
    <row r="54" spans="1:29" ht="15">
      <c r="A54" s="47"/>
      <c r="B54" s="73"/>
      <c r="C54" s="73"/>
      <c r="D54" s="63">
        <v>4</v>
      </c>
      <c r="E54" s="48"/>
      <c r="F54" s="48"/>
      <c r="G54" s="48"/>
      <c r="H54" s="49">
        <v>15</v>
      </c>
      <c r="I54" s="53" t="str">
        <f t="shared" si="18"/>
        <v/>
      </c>
      <c r="J54" s="56">
        <f t="array" ref="J54">SUM(E54:H54/$AE$21:$AH$21)*AC54</f>
        <v>0.41806020066889643</v>
      </c>
      <c r="K54" s="26">
        <f t="shared" si="19"/>
        <v>0</v>
      </c>
      <c r="L54" s="13">
        <f t="shared" si="20"/>
        <v>0</v>
      </c>
      <c r="M54" s="13">
        <f t="shared" si="21"/>
        <v>0</v>
      </c>
      <c r="N54" s="14">
        <f t="shared" si="22"/>
        <v>0.15599999999999994</v>
      </c>
      <c r="O54" s="20">
        <f t="shared" si="16"/>
        <v>0.84400000000000008</v>
      </c>
      <c r="P54" s="19">
        <f t="shared" si="23"/>
        <v>113.71237458193983</v>
      </c>
      <c r="Q54" s="6">
        <f t="shared" si="24"/>
        <v>12.040133779264217</v>
      </c>
      <c r="R54" s="6">
        <f t="shared" si="25"/>
        <v>8.1521739130434803</v>
      </c>
      <c r="S54" s="15">
        <f t="shared" si="26"/>
        <v>-28.07692307692307</v>
      </c>
      <c r="T54" s="42" t="str">
        <f t="shared" si="13"/>
        <v/>
      </c>
      <c r="U54" s="42" t="str">
        <f t="shared" si="14"/>
        <v/>
      </c>
      <c r="V54" s="137" t="str">
        <f t="shared" si="15"/>
        <v/>
      </c>
      <c r="W54" s="140">
        <f t="shared" si="17"/>
        <v>0</v>
      </c>
      <c r="X54" s="83"/>
      <c r="Y54" s="3">
        <v>0</v>
      </c>
      <c r="Z54" s="5">
        <f t="shared" si="27"/>
        <v>45</v>
      </c>
      <c r="AA54" s="5">
        <f t="shared" si="28"/>
        <v>75</v>
      </c>
      <c r="AB54" s="8">
        <f t="shared" si="29"/>
        <v>9.3999999999999986</v>
      </c>
      <c r="AC54" s="3">
        <f t="shared" si="30"/>
        <v>6.4102564102564124</v>
      </c>
    </row>
    <row r="55" spans="1:29" ht="15">
      <c r="A55" s="47"/>
      <c r="B55" s="73"/>
      <c r="C55" s="73"/>
      <c r="D55" s="63">
        <v>4</v>
      </c>
      <c r="E55" s="48"/>
      <c r="F55" s="48"/>
      <c r="G55" s="48"/>
      <c r="H55" s="49">
        <v>15</v>
      </c>
      <c r="I55" s="53" t="str">
        <f t="shared" si="18"/>
        <v/>
      </c>
      <c r="J55" s="56">
        <f t="array" ref="J55">SUM(E55:H55/$AE$21:$AH$21)*AC55</f>
        <v>0.41806020066889643</v>
      </c>
      <c r="K55" s="26">
        <f t="shared" si="19"/>
        <v>0</v>
      </c>
      <c r="L55" s="13">
        <f t="shared" si="20"/>
        <v>0</v>
      </c>
      <c r="M55" s="13">
        <f t="shared" si="21"/>
        <v>0</v>
      </c>
      <c r="N55" s="14">
        <f t="shared" si="22"/>
        <v>0.15599999999999994</v>
      </c>
      <c r="O55" s="20">
        <f t="shared" si="16"/>
        <v>0.84400000000000008</v>
      </c>
      <c r="P55" s="19">
        <f t="shared" si="23"/>
        <v>113.71237458193983</v>
      </c>
      <c r="Q55" s="6">
        <f t="shared" si="24"/>
        <v>12.040133779264217</v>
      </c>
      <c r="R55" s="6">
        <f t="shared" si="25"/>
        <v>8.1521739130434803</v>
      </c>
      <c r="S55" s="15">
        <f t="shared" si="26"/>
        <v>-28.07692307692307</v>
      </c>
      <c r="T55" s="42" t="str">
        <f t="shared" si="13"/>
        <v/>
      </c>
      <c r="U55" s="42" t="str">
        <f t="shared" si="14"/>
        <v/>
      </c>
      <c r="V55" s="137" t="str">
        <f t="shared" si="15"/>
        <v/>
      </c>
      <c r="W55" s="140">
        <f t="shared" si="17"/>
        <v>0</v>
      </c>
      <c r="X55" s="83"/>
      <c r="Y55" s="3">
        <v>0</v>
      </c>
      <c r="Z55" s="5">
        <f t="shared" si="27"/>
        <v>45</v>
      </c>
      <c r="AA55" s="5">
        <f t="shared" si="28"/>
        <v>75</v>
      </c>
      <c r="AB55" s="8">
        <f t="shared" si="29"/>
        <v>9.3999999999999986</v>
      </c>
      <c r="AC55" s="3">
        <f t="shared" si="30"/>
        <v>6.4102564102564124</v>
      </c>
    </row>
    <row r="56" spans="1:29" ht="15">
      <c r="A56" s="47"/>
      <c r="B56" s="73"/>
      <c r="C56" s="73"/>
      <c r="D56" s="63">
        <v>4</v>
      </c>
      <c r="E56" s="48"/>
      <c r="F56" s="48"/>
      <c r="G56" s="48"/>
      <c r="H56" s="49">
        <v>15</v>
      </c>
      <c r="I56" s="53" t="str">
        <f t="shared" si="18"/>
        <v/>
      </c>
      <c r="J56" s="56">
        <f t="array" ref="J56">SUM(E56:H56/$AE$21:$AH$21)*AC56</f>
        <v>0.41806020066889643</v>
      </c>
      <c r="K56" s="26">
        <f t="shared" si="19"/>
        <v>0</v>
      </c>
      <c r="L56" s="13">
        <f t="shared" si="20"/>
        <v>0</v>
      </c>
      <c r="M56" s="13">
        <f t="shared" si="21"/>
        <v>0</v>
      </c>
      <c r="N56" s="14">
        <f t="shared" si="22"/>
        <v>0.15599999999999994</v>
      </c>
      <c r="O56" s="20">
        <f t="shared" si="16"/>
        <v>0.84400000000000008</v>
      </c>
      <c r="P56" s="19">
        <f t="shared" si="23"/>
        <v>113.71237458193983</v>
      </c>
      <c r="Q56" s="6">
        <f t="shared" si="24"/>
        <v>12.040133779264217</v>
      </c>
      <c r="R56" s="6">
        <f t="shared" si="25"/>
        <v>8.1521739130434803</v>
      </c>
      <c r="S56" s="15">
        <f t="shared" si="26"/>
        <v>-28.07692307692307</v>
      </c>
      <c r="T56" s="42" t="str">
        <f t="shared" si="13"/>
        <v/>
      </c>
      <c r="U56" s="42" t="str">
        <f t="shared" si="14"/>
        <v/>
      </c>
      <c r="V56" s="137" t="str">
        <f t="shared" si="15"/>
        <v/>
      </c>
      <c r="W56" s="140">
        <f t="shared" si="17"/>
        <v>0</v>
      </c>
      <c r="X56" s="83"/>
      <c r="Y56" s="3">
        <v>0</v>
      </c>
      <c r="Z56" s="5">
        <f t="shared" si="27"/>
        <v>45</v>
      </c>
      <c r="AA56" s="5">
        <f t="shared" si="28"/>
        <v>75</v>
      </c>
      <c r="AB56" s="8">
        <f t="shared" si="29"/>
        <v>9.3999999999999986</v>
      </c>
      <c r="AC56" s="3">
        <f t="shared" si="30"/>
        <v>6.4102564102564124</v>
      </c>
    </row>
    <row r="57" spans="1:29" ht="15">
      <c r="A57" s="47"/>
      <c r="B57" s="73"/>
      <c r="C57" s="73"/>
      <c r="D57" s="63">
        <v>4</v>
      </c>
      <c r="E57" s="48"/>
      <c r="F57" s="48"/>
      <c r="G57" s="48"/>
      <c r="H57" s="49">
        <v>15</v>
      </c>
      <c r="I57" s="53" t="str">
        <f t="shared" si="18"/>
        <v/>
      </c>
      <c r="J57" s="56">
        <f t="array" ref="J57">SUM(E57:H57/$AE$21:$AH$21)*AC57</f>
        <v>0.41806020066889643</v>
      </c>
      <c r="K57" s="26">
        <f t="shared" si="19"/>
        <v>0</v>
      </c>
      <c r="L57" s="13">
        <f t="shared" si="20"/>
        <v>0</v>
      </c>
      <c r="M57" s="13">
        <f t="shared" si="21"/>
        <v>0</v>
      </c>
      <c r="N57" s="14">
        <f t="shared" si="22"/>
        <v>0.15599999999999994</v>
      </c>
      <c r="O57" s="20">
        <f t="shared" si="16"/>
        <v>0.84400000000000008</v>
      </c>
      <c r="P57" s="19">
        <f t="shared" si="23"/>
        <v>113.71237458193983</v>
      </c>
      <c r="Q57" s="6">
        <f t="shared" si="24"/>
        <v>12.040133779264217</v>
      </c>
      <c r="R57" s="6">
        <f t="shared" si="25"/>
        <v>8.1521739130434803</v>
      </c>
      <c r="S57" s="15">
        <f t="shared" si="26"/>
        <v>-28.07692307692307</v>
      </c>
      <c r="T57" s="42" t="str">
        <f t="shared" si="13"/>
        <v/>
      </c>
      <c r="U57" s="42" t="str">
        <f t="shared" si="14"/>
        <v/>
      </c>
      <c r="V57" s="137" t="str">
        <f t="shared" si="15"/>
        <v/>
      </c>
      <c r="W57" s="140">
        <f t="shared" si="17"/>
        <v>0</v>
      </c>
      <c r="X57" s="83"/>
      <c r="Y57" s="3">
        <v>0</v>
      </c>
      <c r="Z57" s="5">
        <f t="shared" si="27"/>
        <v>45</v>
      </c>
      <c r="AA57" s="5">
        <f t="shared" si="28"/>
        <v>75</v>
      </c>
      <c r="AB57" s="8">
        <f t="shared" si="29"/>
        <v>9.3999999999999986</v>
      </c>
      <c r="AC57" s="3">
        <f t="shared" si="30"/>
        <v>6.4102564102564124</v>
      </c>
    </row>
    <row r="58" spans="1:29" ht="15">
      <c r="A58" s="47"/>
      <c r="B58" s="73"/>
      <c r="C58" s="73"/>
      <c r="D58" s="63">
        <v>4</v>
      </c>
      <c r="E58" s="48"/>
      <c r="F58" s="48"/>
      <c r="G58" s="48"/>
      <c r="H58" s="49">
        <v>15</v>
      </c>
      <c r="I58" s="53" t="str">
        <f t="shared" si="18"/>
        <v/>
      </c>
      <c r="J58" s="56">
        <f t="array" ref="J58">SUM(E58:H58/$AE$21:$AH$21)*AC58</f>
        <v>0.41806020066889643</v>
      </c>
      <c r="K58" s="26">
        <f t="shared" si="19"/>
        <v>0</v>
      </c>
      <c r="L58" s="13">
        <f t="shared" si="20"/>
        <v>0</v>
      </c>
      <c r="M58" s="13">
        <f t="shared" si="21"/>
        <v>0</v>
      </c>
      <c r="N58" s="14">
        <f t="shared" si="22"/>
        <v>0.15599999999999994</v>
      </c>
      <c r="O58" s="20">
        <f t="shared" si="16"/>
        <v>0.84400000000000008</v>
      </c>
      <c r="P58" s="19">
        <f t="shared" si="23"/>
        <v>113.71237458193983</v>
      </c>
      <c r="Q58" s="6">
        <f t="shared" si="24"/>
        <v>12.040133779264217</v>
      </c>
      <c r="R58" s="6">
        <f t="shared" si="25"/>
        <v>8.1521739130434803</v>
      </c>
      <c r="S58" s="15">
        <f t="shared" si="26"/>
        <v>-28.07692307692307</v>
      </c>
      <c r="T58" s="42" t="str">
        <f t="shared" si="13"/>
        <v/>
      </c>
      <c r="U58" s="42" t="str">
        <f t="shared" si="14"/>
        <v/>
      </c>
      <c r="V58" s="137" t="str">
        <f t="shared" si="15"/>
        <v/>
      </c>
      <c r="W58" s="140">
        <f t="shared" si="17"/>
        <v>0</v>
      </c>
      <c r="X58" s="83"/>
      <c r="Y58" s="3">
        <v>0</v>
      </c>
      <c r="Z58" s="5">
        <f t="shared" si="27"/>
        <v>45</v>
      </c>
      <c r="AA58" s="5">
        <f t="shared" si="28"/>
        <v>75</v>
      </c>
      <c r="AB58" s="8">
        <f t="shared" si="29"/>
        <v>9.3999999999999986</v>
      </c>
      <c r="AC58" s="3">
        <f t="shared" si="30"/>
        <v>6.4102564102564124</v>
      </c>
    </row>
    <row r="59" spans="1:29" ht="15">
      <c r="A59" s="47"/>
      <c r="B59" s="73"/>
      <c r="C59" s="73"/>
      <c r="D59" s="63">
        <v>4</v>
      </c>
      <c r="E59" s="48"/>
      <c r="F59" s="48"/>
      <c r="G59" s="48"/>
      <c r="H59" s="49">
        <v>15</v>
      </c>
      <c r="I59" s="53" t="str">
        <f t="shared" si="18"/>
        <v/>
      </c>
      <c r="J59" s="56">
        <f t="array" ref="J59">SUM(E59:H59/$AE$21:$AH$21)*AC59</f>
        <v>0.41806020066889643</v>
      </c>
      <c r="K59" s="26">
        <f t="shared" si="19"/>
        <v>0</v>
      </c>
      <c r="L59" s="13">
        <f t="shared" si="20"/>
        <v>0</v>
      </c>
      <c r="M59" s="13">
        <f t="shared" si="21"/>
        <v>0</v>
      </c>
      <c r="N59" s="14">
        <f t="shared" si="22"/>
        <v>0.15599999999999994</v>
      </c>
      <c r="O59" s="20">
        <f t="shared" si="16"/>
        <v>0.84400000000000008</v>
      </c>
      <c r="P59" s="19">
        <f t="shared" si="23"/>
        <v>113.71237458193983</v>
      </c>
      <c r="Q59" s="6">
        <f t="shared" si="24"/>
        <v>12.040133779264217</v>
      </c>
      <c r="R59" s="6">
        <f t="shared" si="25"/>
        <v>8.1521739130434803</v>
      </c>
      <c r="S59" s="15">
        <f t="shared" si="26"/>
        <v>-28.07692307692307</v>
      </c>
      <c r="T59" s="42" t="str">
        <f t="shared" si="13"/>
        <v/>
      </c>
      <c r="U59" s="42" t="str">
        <f t="shared" si="14"/>
        <v/>
      </c>
      <c r="V59" s="137" t="str">
        <f t="shared" si="15"/>
        <v/>
      </c>
      <c r="W59" s="140">
        <f t="shared" si="17"/>
        <v>0</v>
      </c>
      <c r="X59" s="83"/>
      <c r="Y59" s="3">
        <v>0</v>
      </c>
      <c r="Z59" s="5">
        <f t="shared" si="27"/>
        <v>45</v>
      </c>
      <c r="AA59" s="5">
        <f t="shared" si="28"/>
        <v>75</v>
      </c>
      <c r="AB59" s="8">
        <f t="shared" si="29"/>
        <v>9.3999999999999986</v>
      </c>
      <c r="AC59" s="3">
        <f t="shared" si="30"/>
        <v>6.4102564102564124</v>
      </c>
    </row>
    <row r="60" spans="1:29" ht="15">
      <c r="A60" s="47"/>
      <c r="B60" s="73"/>
      <c r="C60" s="73"/>
      <c r="D60" s="63">
        <v>4</v>
      </c>
      <c r="E60" s="48"/>
      <c r="F60" s="48"/>
      <c r="G60" s="48"/>
      <c r="H60" s="49">
        <v>15</v>
      </c>
      <c r="I60" s="53" t="str">
        <f t="shared" si="18"/>
        <v/>
      </c>
      <c r="J60" s="56">
        <f t="array" ref="J60">SUM(E60:H60/$AE$21:$AH$21)*AC60</f>
        <v>0.41806020066889643</v>
      </c>
      <c r="K60" s="26">
        <f t="shared" si="19"/>
        <v>0</v>
      </c>
      <c r="L60" s="13">
        <f t="shared" si="20"/>
        <v>0</v>
      </c>
      <c r="M60" s="13">
        <f t="shared" si="21"/>
        <v>0</v>
      </c>
      <c r="N60" s="14">
        <f t="shared" si="22"/>
        <v>0.15599999999999994</v>
      </c>
      <c r="O60" s="20">
        <f t="shared" si="16"/>
        <v>0.84400000000000008</v>
      </c>
      <c r="P60" s="19">
        <f t="shared" si="23"/>
        <v>113.71237458193983</v>
      </c>
      <c r="Q60" s="6">
        <f t="shared" si="24"/>
        <v>12.040133779264217</v>
      </c>
      <c r="R60" s="6">
        <f t="shared" si="25"/>
        <v>8.1521739130434803</v>
      </c>
      <c r="S60" s="15">
        <f t="shared" si="26"/>
        <v>-28.07692307692307</v>
      </c>
      <c r="T60" s="42" t="str">
        <f t="shared" si="13"/>
        <v/>
      </c>
      <c r="U60" s="42" t="str">
        <f t="shared" si="14"/>
        <v/>
      </c>
      <c r="V60" s="137" t="str">
        <f t="shared" si="15"/>
        <v/>
      </c>
      <c r="W60" s="140">
        <f t="shared" si="17"/>
        <v>0</v>
      </c>
      <c r="X60" s="83"/>
      <c r="Y60" s="3">
        <v>0</v>
      </c>
      <c r="Z60" s="5">
        <f t="shared" si="27"/>
        <v>45</v>
      </c>
      <c r="AA60" s="5">
        <f t="shared" si="28"/>
        <v>75</v>
      </c>
      <c r="AB60" s="8">
        <f t="shared" si="29"/>
        <v>9.3999999999999986</v>
      </c>
      <c r="AC60" s="3">
        <f t="shared" si="30"/>
        <v>6.4102564102564124</v>
      </c>
    </row>
    <row r="61" spans="1:29" ht="15">
      <c r="A61" s="47"/>
      <c r="B61" s="73"/>
      <c r="C61" s="73"/>
      <c r="D61" s="63">
        <v>4</v>
      </c>
      <c r="E61" s="48"/>
      <c r="F61" s="48"/>
      <c r="G61" s="48"/>
      <c r="H61" s="49">
        <v>15</v>
      </c>
      <c r="I61" s="53" t="str">
        <f t="shared" si="18"/>
        <v/>
      </c>
      <c r="J61" s="56">
        <f t="array" ref="J61">SUM(E61:H61/$AE$21:$AH$21)*AC61</f>
        <v>0.41806020066889643</v>
      </c>
      <c r="K61" s="26">
        <f t="shared" si="19"/>
        <v>0</v>
      </c>
      <c r="L61" s="13">
        <f t="shared" si="20"/>
        <v>0</v>
      </c>
      <c r="M61" s="13">
        <f t="shared" si="21"/>
        <v>0</v>
      </c>
      <c r="N61" s="14">
        <f t="shared" si="22"/>
        <v>0.15599999999999994</v>
      </c>
      <c r="O61" s="20">
        <f t="shared" si="16"/>
        <v>0.84400000000000008</v>
      </c>
      <c r="P61" s="19">
        <f t="shared" si="23"/>
        <v>113.71237458193983</v>
      </c>
      <c r="Q61" s="6">
        <f t="shared" si="24"/>
        <v>12.040133779264217</v>
      </c>
      <c r="R61" s="6">
        <f t="shared" si="25"/>
        <v>8.1521739130434803</v>
      </c>
      <c r="S61" s="15">
        <f t="shared" si="26"/>
        <v>-28.07692307692307</v>
      </c>
      <c r="T61" s="42" t="str">
        <f t="shared" si="13"/>
        <v/>
      </c>
      <c r="U61" s="42" t="str">
        <f t="shared" si="14"/>
        <v/>
      </c>
      <c r="V61" s="137" t="str">
        <f t="shared" si="15"/>
        <v/>
      </c>
      <c r="W61" s="140">
        <f t="shared" si="17"/>
        <v>0</v>
      </c>
      <c r="X61" s="83"/>
      <c r="Y61" s="3">
        <v>0</v>
      </c>
      <c r="Z61" s="5">
        <f t="shared" si="27"/>
        <v>45</v>
      </c>
      <c r="AA61" s="5">
        <f t="shared" si="28"/>
        <v>75</v>
      </c>
      <c r="AB61" s="8">
        <f t="shared" si="29"/>
        <v>9.3999999999999986</v>
      </c>
      <c r="AC61" s="3">
        <f t="shared" si="30"/>
        <v>6.4102564102564124</v>
      </c>
    </row>
    <row r="62" spans="1:29" ht="15">
      <c r="A62" s="47"/>
      <c r="B62" s="73"/>
      <c r="C62" s="73"/>
      <c r="D62" s="63">
        <v>4</v>
      </c>
      <c r="E62" s="48"/>
      <c r="F62" s="48"/>
      <c r="G62" s="48"/>
      <c r="H62" s="49">
        <v>15</v>
      </c>
      <c r="I62" s="53" t="str">
        <f t="shared" si="18"/>
        <v/>
      </c>
      <c r="J62" s="56">
        <f t="array" ref="J62">SUM(E62:H62/$AE$21:$AH$21)*AC62</f>
        <v>0.41806020066889643</v>
      </c>
      <c r="K62" s="26">
        <f t="shared" si="19"/>
        <v>0</v>
      </c>
      <c r="L62" s="13">
        <f t="shared" si="20"/>
        <v>0</v>
      </c>
      <c r="M62" s="13">
        <f t="shared" si="21"/>
        <v>0</v>
      </c>
      <c r="N62" s="14">
        <f t="shared" si="22"/>
        <v>0.15599999999999994</v>
      </c>
      <c r="O62" s="20">
        <f t="shared" si="16"/>
        <v>0.84400000000000008</v>
      </c>
      <c r="P62" s="19">
        <f t="shared" si="23"/>
        <v>113.71237458193983</v>
      </c>
      <c r="Q62" s="6">
        <f t="shared" si="24"/>
        <v>12.040133779264217</v>
      </c>
      <c r="R62" s="6">
        <f t="shared" si="25"/>
        <v>8.1521739130434803</v>
      </c>
      <c r="S62" s="15">
        <f t="shared" si="26"/>
        <v>-28.07692307692307</v>
      </c>
      <c r="T62" s="42" t="str">
        <f t="shared" si="13"/>
        <v/>
      </c>
      <c r="U62" s="42" t="str">
        <f t="shared" si="14"/>
        <v/>
      </c>
      <c r="V62" s="137" t="str">
        <f t="shared" si="15"/>
        <v/>
      </c>
      <c r="W62" s="140">
        <f t="shared" si="17"/>
        <v>0</v>
      </c>
      <c r="X62" s="83"/>
      <c r="Y62" s="3">
        <v>0</v>
      </c>
      <c r="Z62" s="5">
        <f t="shared" si="27"/>
        <v>45</v>
      </c>
      <c r="AA62" s="5">
        <f t="shared" si="28"/>
        <v>75</v>
      </c>
      <c r="AB62" s="8">
        <f t="shared" si="29"/>
        <v>9.3999999999999986</v>
      </c>
      <c r="AC62" s="3">
        <f t="shared" si="30"/>
        <v>6.4102564102564124</v>
      </c>
    </row>
    <row r="63" spans="1:29" ht="15">
      <c r="A63" s="47"/>
      <c r="B63" s="73"/>
      <c r="C63" s="73"/>
      <c r="D63" s="63">
        <v>4</v>
      </c>
      <c r="E63" s="48"/>
      <c r="F63" s="48"/>
      <c r="G63" s="48"/>
      <c r="H63" s="49">
        <v>15</v>
      </c>
      <c r="I63" s="53" t="str">
        <f t="shared" si="18"/>
        <v/>
      </c>
      <c r="J63" s="56">
        <f t="array" ref="J63">SUM(E63:H63/$AE$21:$AH$21)*AC63</f>
        <v>0.41806020066889643</v>
      </c>
      <c r="K63" s="26">
        <f t="shared" si="19"/>
        <v>0</v>
      </c>
      <c r="L63" s="13">
        <f t="shared" si="20"/>
        <v>0</v>
      </c>
      <c r="M63" s="13">
        <f t="shared" si="21"/>
        <v>0</v>
      </c>
      <c r="N63" s="14">
        <f t="shared" si="22"/>
        <v>0.15599999999999994</v>
      </c>
      <c r="O63" s="20">
        <f t="shared" si="16"/>
        <v>0.84400000000000008</v>
      </c>
      <c r="P63" s="19">
        <f t="shared" si="23"/>
        <v>113.71237458193983</v>
      </c>
      <c r="Q63" s="6">
        <f t="shared" si="24"/>
        <v>12.040133779264217</v>
      </c>
      <c r="R63" s="6">
        <f t="shared" si="25"/>
        <v>8.1521739130434803</v>
      </c>
      <c r="S63" s="15">
        <f t="shared" si="26"/>
        <v>-28.07692307692307</v>
      </c>
      <c r="T63" s="42" t="str">
        <f t="shared" si="13"/>
        <v/>
      </c>
      <c r="U63" s="42" t="str">
        <f t="shared" si="14"/>
        <v/>
      </c>
      <c r="V63" s="137" t="str">
        <f t="shared" si="15"/>
        <v/>
      </c>
      <c r="W63" s="140">
        <f t="shared" si="17"/>
        <v>0</v>
      </c>
      <c r="X63" s="83"/>
      <c r="Y63" s="3">
        <v>0</v>
      </c>
      <c r="Z63" s="5">
        <f t="shared" si="27"/>
        <v>45</v>
      </c>
      <c r="AA63" s="5">
        <f t="shared" si="28"/>
        <v>75</v>
      </c>
      <c r="AB63" s="8">
        <f t="shared" si="29"/>
        <v>9.3999999999999986</v>
      </c>
      <c r="AC63" s="3">
        <f t="shared" si="30"/>
        <v>6.4102564102564124</v>
      </c>
    </row>
    <row r="64" spans="1:29" ht="15">
      <c r="A64" s="47"/>
      <c r="B64" s="73"/>
      <c r="C64" s="73"/>
      <c r="D64" s="63">
        <v>4</v>
      </c>
      <c r="E64" s="48"/>
      <c r="F64" s="48"/>
      <c r="G64" s="48"/>
      <c r="H64" s="49">
        <v>15</v>
      </c>
      <c r="I64" s="53" t="str">
        <f t="shared" si="18"/>
        <v/>
      </c>
      <c r="J64" s="56">
        <f t="array" ref="J64">SUM(E64:H64/$AE$21:$AH$21)*AC64</f>
        <v>0.41806020066889643</v>
      </c>
      <c r="K64" s="26">
        <f t="shared" si="19"/>
        <v>0</v>
      </c>
      <c r="L64" s="13">
        <f t="shared" si="20"/>
        <v>0</v>
      </c>
      <c r="M64" s="13">
        <f t="shared" si="21"/>
        <v>0</v>
      </c>
      <c r="N64" s="14">
        <f t="shared" si="22"/>
        <v>0.15599999999999994</v>
      </c>
      <c r="O64" s="20">
        <f t="shared" si="16"/>
        <v>0.84400000000000008</v>
      </c>
      <c r="P64" s="19">
        <f t="shared" si="23"/>
        <v>113.71237458193983</v>
      </c>
      <c r="Q64" s="6">
        <f t="shared" si="24"/>
        <v>12.040133779264217</v>
      </c>
      <c r="R64" s="6">
        <f t="shared" si="25"/>
        <v>8.1521739130434803</v>
      </c>
      <c r="S64" s="15">
        <f t="shared" si="26"/>
        <v>-28.07692307692307</v>
      </c>
      <c r="T64" s="42" t="str">
        <f t="shared" si="13"/>
        <v/>
      </c>
      <c r="U64" s="42" t="str">
        <f t="shared" si="14"/>
        <v/>
      </c>
      <c r="V64" s="137" t="str">
        <f t="shared" si="15"/>
        <v/>
      </c>
      <c r="W64" s="140">
        <f t="shared" si="17"/>
        <v>0</v>
      </c>
      <c r="X64" s="83"/>
      <c r="Y64" s="3">
        <v>0</v>
      </c>
      <c r="Z64" s="5">
        <f t="shared" si="27"/>
        <v>45</v>
      </c>
      <c r="AA64" s="5">
        <f t="shared" si="28"/>
        <v>75</v>
      </c>
      <c r="AB64" s="8">
        <f t="shared" si="29"/>
        <v>9.3999999999999986</v>
      </c>
      <c r="AC64" s="3">
        <f t="shared" si="30"/>
        <v>6.4102564102564124</v>
      </c>
    </row>
    <row r="65" spans="1:29" ht="15">
      <c r="A65" s="47"/>
      <c r="B65" s="73"/>
      <c r="C65" s="73"/>
      <c r="D65" s="63">
        <v>4</v>
      </c>
      <c r="E65" s="48"/>
      <c r="F65" s="48"/>
      <c r="G65" s="48"/>
      <c r="H65" s="49">
        <v>15</v>
      </c>
      <c r="I65" s="53" t="str">
        <f t="shared" si="18"/>
        <v/>
      </c>
      <c r="J65" s="56">
        <f t="array" ref="J65">SUM(E65:H65/$AE$21:$AH$21)*AC65</f>
        <v>0.41806020066889643</v>
      </c>
      <c r="K65" s="26">
        <f t="shared" si="19"/>
        <v>0</v>
      </c>
      <c r="L65" s="13">
        <f t="shared" si="20"/>
        <v>0</v>
      </c>
      <c r="M65" s="13">
        <f t="shared" si="21"/>
        <v>0</v>
      </c>
      <c r="N65" s="14">
        <f t="shared" si="22"/>
        <v>0.15599999999999994</v>
      </c>
      <c r="O65" s="20">
        <f t="shared" si="16"/>
        <v>0.84400000000000008</v>
      </c>
      <c r="P65" s="19">
        <f t="shared" si="23"/>
        <v>113.71237458193983</v>
      </c>
      <c r="Q65" s="6">
        <f t="shared" si="24"/>
        <v>12.040133779264217</v>
      </c>
      <c r="R65" s="6">
        <f t="shared" si="25"/>
        <v>8.1521739130434803</v>
      </c>
      <c r="S65" s="15">
        <f t="shared" si="26"/>
        <v>-28.07692307692307</v>
      </c>
      <c r="T65" s="42" t="str">
        <f t="shared" si="13"/>
        <v/>
      </c>
      <c r="U65" s="42" t="str">
        <f t="shared" si="14"/>
        <v/>
      </c>
      <c r="V65" s="137" t="str">
        <f t="shared" si="15"/>
        <v/>
      </c>
      <c r="W65" s="140">
        <f t="shared" si="17"/>
        <v>0</v>
      </c>
      <c r="X65" s="83"/>
      <c r="Y65" s="3">
        <v>0</v>
      </c>
      <c r="Z65" s="5">
        <f t="shared" si="27"/>
        <v>45</v>
      </c>
      <c r="AA65" s="5">
        <f t="shared" si="28"/>
        <v>75</v>
      </c>
      <c r="AB65" s="8">
        <f t="shared" si="29"/>
        <v>9.3999999999999986</v>
      </c>
      <c r="AC65" s="3">
        <f t="shared" si="30"/>
        <v>6.4102564102564124</v>
      </c>
    </row>
    <row r="66" spans="1:29" ht="15">
      <c r="A66" s="47"/>
      <c r="B66" s="73"/>
      <c r="C66" s="73"/>
      <c r="D66" s="63">
        <v>4</v>
      </c>
      <c r="E66" s="48"/>
      <c r="F66" s="48"/>
      <c r="G66" s="48"/>
      <c r="H66" s="49">
        <v>15</v>
      </c>
      <c r="I66" s="53" t="str">
        <f t="shared" si="18"/>
        <v/>
      </c>
      <c r="J66" s="56">
        <f t="array" ref="J66">SUM(E66:H66/$AE$21:$AH$21)*AC66</f>
        <v>0.41806020066889643</v>
      </c>
      <c r="K66" s="26">
        <f t="shared" si="19"/>
        <v>0</v>
      </c>
      <c r="L66" s="13">
        <f t="shared" si="20"/>
        <v>0</v>
      </c>
      <c r="M66" s="13">
        <f t="shared" si="21"/>
        <v>0</v>
      </c>
      <c r="N66" s="14">
        <f t="shared" si="22"/>
        <v>0.15599999999999994</v>
      </c>
      <c r="O66" s="20">
        <f t="shared" si="16"/>
        <v>0.84400000000000008</v>
      </c>
      <c r="P66" s="19">
        <f t="shared" si="23"/>
        <v>113.71237458193983</v>
      </c>
      <c r="Q66" s="6">
        <f t="shared" si="24"/>
        <v>12.040133779264217</v>
      </c>
      <c r="R66" s="6">
        <f t="shared" si="25"/>
        <v>8.1521739130434803</v>
      </c>
      <c r="S66" s="15">
        <f t="shared" si="26"/>
        <v>-28.07692307692307</v>
      </c>
      <c r="T66" s="42" t="str">
        <f t="shared" si="13"/>
        <v/>
      </c>
      <c r="U66" s="42" t="str">
        <f t="shared" si="14"/>
        <v/>
      </c>
      <c r="V66" s="137" t="str">
        <f t="shared" si="15"/>
        <v/>
      </c>
      <c r="W66" s="140">
        <f t="shared" si="17"/>
        <v>0</v>
      </c>
      <c r="X66" s="83"/>
      <c r="Y66" s="3">
        <v>0</v>
      </c>
      <c r="Z66" s="5">
        <f t="shared" si="27"/>
        <v>45</v>
      </c>
      <c r="AA66" s="5">
        <f t="shared" si="28"/>
        <v>75</v>
      </c>
      <c r="AB66" s="8">
        <f t="shared" si="29"/>
        <v>9.3999999999999986</v>
      </c>
      <c r="AC66" s="3">
        <f t="shared" si="30"/>
        <v>6.4102564102564124</v>
      </c>
    </row>
    <row r="67" spans="1:29" ht="15">
      <c r="A67" s="47"/>
      <c r="B67" s="73"/>
      <c r="C67" s="73"/>
      <c r="D67" s="63">
        <v>4</v>
      </c>
      <c r="E67" s="48"/>
      <c r="F67" s="48"/>
      <c r="G67" s="48"/>
      <c r="H67" s="49">
        <v>15</v>
      </c>
      <c r="I67" s="53" t="str">
        <f t="shared" si="18"/>
        <v/>
      </c>
      <c r="J67" s="56">
        <f t="array" ref="J67">SUM(E67:H67/$AE$21:$AH$21)*AC67</f>
        <v>0.41806020066889643</v>
      </c>
      <c r="K67" s="26">
        <f t="shared" si="19"/>
        <v>0</v>
      </c>
      <c r="L67" s="13">
        <f t="shared" si="20"/>
        <v>0</v>
      </c>
      <c r="M67" s="13">
        <f t="shared" si="21"/>
        <v>0</v>
      </c>
      <c r="N67" s="14">
        <f t="shared" si="22"/>
        <v>0.15599999999999994</v>
      </c>
      <c r="O67" s="20">
        <f t="shared" si="16"/>
        <v>0.84400000000000008</v>
      </c>
      <c r="P67" s="19">
        <f t="shared" si="23"/>
        <v>113.71237458193983</v>
      </c>
      <c r="Q67" s="6">
        <f t="shared" si="24"/>
        <v>12.040133779264217</v>
      </c>
      <c r="R67" s="6">
        <f t="shared" si="25"/>
        <v>8.1521739130434803</v>
      </c>
      <c r="S67" s="15">
        <f t="shared" si="26"/>
        <v>-28.07692307692307</v>
      </c>
      <c r="T67" s="42" t="str">
        <f t="shared" si="13"/>
        <v/>
      </c>
      <c r="U67" s="42" t="str">
        <f t="shared" si="14"/>
        <v/>
      </c>
      <c r="V67" s="137" t="str">
        <f t="shared" si="15"/>
        <v/>
      </c>
      <c r="W67" s="140">
        <f t="shared" si="17"/>
        <v>0</v>
      </c>
      <c r="X67" s="83"/>
      <c r="Y67" s="3">
        <v>0</v>
      </c>
      <c r="Z67" s="5">
        <f t="shared" si="27"/>
        <v>45</v>
      </c>
      <c r="AA67" s="5">
        <f t="shared" si="28"/>
        <v>75</v>
      </c>
      <c r="AB67" s="8">
        <f t="shared" si="29"/>
        <v>9.3999999999999986</v>
      </c>
      <c r="AC67" s="3">
        <f t="shared" si="30"/>
        <v>6.4102564102564124</v>
      </c>
    </row>
    <row r="68" spans="1:29" ht="15">
      <c r="A68" s="47"/>
      <c r="B68" s="73"/>
      <c r="C68" s="73"/>
      <c r="D68" s="63">
        <v>4</v>
      </c>
      <c r="E68" s="48"/>
      <c r="F68" s="48"/>
      <c r="G68" s="48"/>
      <c r="H68" s="49">
        <v>15</v>
      </c>
      <c r="I68" s="53" t="str">
        <f t="shared" si="18"/>
        <v/>
      </c>
      <c r="J68" s="56">
        <f t="array" ref="J68">SUM(E68:H68/$AE$21:$AH$21)*AC68</f>
        <v>0.41806020066889643</v>
      </c>
      <c r="K68" s="26">
        <f t="shared" si="19"/>
        <v>0</v>
      </c>
      <c r="L68" s="13">
        <f t="shared" si="20"/>
        <v>0</v>
      </c>
      <c r="M68" s="13">
        <f t="shared" si="21"/>
        <v>0</v>
      </c>
      <c r="N68" s="14">
        <f t="shared" si="22"/>
        <v>0.15599999999999994</v>
      </c>
      <c r="O68" s="20">
        <f t="shared" si="16"/>
        <v>0.84400000000000008</v>
      </c>
      <c r="P68" s="19">
        <f t="shared" si="23"/>
        <v>113.71237458193983</v>
      </c>
      <c r="Q68" s="6">
        <f t="shared" si="24"/>
        <v>12.040133779264217</v>
      </c>
      <c r="R68" s="6">
        <f t="shared" si="25"/>
        <v>8.1521739130434803</v>
      </c>
      <c r="S68" s="15">
        <f t="shared" si="26"/>
        <v>-28.07692307692307</v>
      </c>
      <c r="T68" s="42" t="str">
        <f t="shared" si="13"/>
        <v/>
      </c>
      <c r="U68" s="42" t="str">
        <f t="shared" si="14"/>
        <v/>
      </c>
      <c r="V68" s="137" t="str">
        <f t="shared" si="15"/>
        <v/>
      </c>
      <c r="W68" s="140">
        <f t="shared" si="17"/>
        <v>0</v>
      </c>
      <c r="X68" s="83"/>
      <c r="Y68" s="3">
        <v>0</v>
      </c>
      <c r="Z68" s="5">
        <f t="shared" si="27"/>
        <v>45</v>
      </c>
      <c r="AA68" s="5">
        <f t="shared" si="28"/>
        <v>75</v>
      </c>
      <c r="AB68" s="8">
        <f t="shared" si="29"/>
        <v>9.3999999999999986</v>
      </c>
      <c r="AC68" s="3">
        <f t="shared" si="30"/>
        <v>6.4102564102564124</v>
      </c>
    </row>
    <row r="69" spans="1:29" ht="15">
      <c r="A69" s="47"/>
      <c r="B69" s="73"/>
      <c r="C69" s="73"/>
      <c r="D69" s="63">
        <v>4</v>
      </c>
      <c r="E69" s="48"/>
      <c r="F69" s="48"/>
      <c r="G69" s="48"/>
      <c r="H69" s="49">
        <v>15</v>
      </c>
      <c r="I69" s="53" t="str">
        <f t="shared" si="18"/>
        <v/>
      </c>
      <c r="J69" s="56">
        <f t="array" ref="J69">SUM(E69:H69/$AE$21:$AH$21)*AC69</f>
        <v>0.41806020066889643</v>
      </c>
      <c r="K69" s="26">
        <f t="shared" si="19"/>
        <v>0</v>
      </c>
      <c r="L69" s="13">
        <f t="shared" si="20"/>
        <v>0</v>
      </c>
      <c r="M69" s="13">
        <f t="shared" si="21"/>
        <v>0</v>
      </c>
      <c r="N69" s="14">
        <f t="shared" si="22"/>
        <v>0.15599999999999994</v>
      </c>
      <c r="O69" s="20">
        <f t="shared" si="16"/>
        <v>0.84400000000000008</v>
      </c>
      <c r="P69" s="19">
        <f t="shared" si="23"/>
        <v>113.71237458193983</v>
      </c>
      <c r="Q69" s="6">
        <f t="shared" si="24"/>
        <v>12.040133779264217</v>
      </c>
      <c r="R69" s="6">
        <f t="shared" si="25"/>
        <v>8.1521739130434803</v>
      </c>
      <c r="S69" s="15">
        <f t="shared" si="26"/>
        <v>-28.07692307692307</v>
      </c>
      <c r="T69" s="42" t="str">
        <f t="shared" si="13"/>
        <v/>
      </c>
      <c r="U69" s="42" t="str">
        <f t="shared" si="14"/>
        <v/>
      </c>
      <c r="V69" s="137" t="str">
        <f t="shared" si="15"/>
        <v/>
      </c>
      <c r="W69" s="140">
        <f t="shared" si="17"/>
        <v>0</v>
      </c>
      <c r="X69" s="83"/>
      <c r="Y69" s="3">
        <v>0</v>
      </c>
      <c r="Z69" s="5">
        <f t="shared" si="27"/>
        <v>45</v>
      </c>
      <c r="AA69" s="5">
        <f t="shared" si="28"/>
        <v>75</v>
      </c>
      <c r="AB69" s="8">
        <f t="shared" si="29"/>
        <v>9.3999999999999986</v>
      </c>
      <c r="AC69" s="3">
        <f t="shared" si="30"/>
        <v>6.4102564102564124</v>
      </c>
    </row>
    <row r="70" spans="1:29" ht="15">
      <c r="A70" s="47"/>
      <c r="B70" s="73"/>
      <c r="C70" s="73"/>
      <c r="D70" s="63">
        <v>4</v>
      </c>
      <c r="E70" s="48"/>
      <c r="F70" s="48"/>
      <c r="G70" s="48"/>
      <c r="H70" s="49">
        <v>15</v>
      </c>
      <c r="I70" s="53" t="str">
        <f t="shared" si="18"/>
        <v/>
      </c>
      <c r="J70" s="56">
        <f t="array" ref="J70">SUM(E70:H70/$AE$21:$AH$21)*AC70</f>
        <v>0.41806020066889643</v>
      </c>
      <c r="K70" s="26">
        <f t="shared" si="19"/>
        <v>0</v>
      </c>
      <c r="L70" s="13">
        <f t="shared" si="20"/>
        <v>0</v>
      </c>
      <c r="M70" s="13">
        <f t="shared" si="21"/>
        <v>0</v>
      </c>
      <c r="N70" s="14">
        <f t="shared" si="22"/>
        <v>0.15599999999999994</v>
      </c>
      <c r="O70" s="20">
        <f t="shared" si="16"/>
        <v>0.84400000000000008</v>
      </c>
      <c r="P70" s="19">
        <f t="shared" si="23"/>
        <v>113.71237458193983</v>
      </c>
      <c r="Q70" s="6">
        <f t="shared" si="24"/>
        <v>12.040133779264217</v>
      </c>
      <c r="R70" s="6">
        <f t="shared" si="25"/>
        <v>8.1521739130434803</v>
      </c>
      <c r="S70" s="15">
        <f t="shared" si="26"/>
        <v>-28.07692307692307</v>
      </c>
      <c r="T70" s="42" t="str">
        <f t="shared" si="13"/>
        <v/>
      </c>
      <c r="U70" s="42" t="str">
        <f t="shared" si="14"/>
        <v/>
      </c>
      <c r="V70" s="137" t="str">
        <f t="shared" si="15"/>
        <v/>
      </c>
      <c r="W70" s="140">
        <f t="shared" si="17"/>
        <v>0</v>
      </c>
      <c r="X70" s="83"/>
      <c r="Y70" s="3">
        <v>0</v>
      </c>
      <c r="Z70" s="5">
        <f t="shared" si="27"/>
        <v>45</v>
      </c>
      <c r="AA70" s="5">
        <f t="shared" si="28"/>
        <v>75</v>
      </c>
      <c r="AB70" s="8">
        <f t="shared" si="29"/>
        <v>9.3999999999999986</v>
      </c>
      <c r="AC70" s="3">
        <f t="shared" si="30"/>
        <v>6.4102564102564124</v>
      </c>
    </row>
    <row r="71" spans="1:29" ht="15">
      <c r="A71" s="47"/>
      <c r="B71" s="73"/>
      <c r="C71" s="73"/>
      <c r="D71" s="63">
        <v>4</v>
      </c>
      <c r="E71" s="48"/>
      <c r="F71" s="48"/>
      <c r="G71" s="48"/>
      <c r="H71" s="49">
        <v>15</v>
      </c>
      <c r="I71" s="53" t="str">
        <f t="shared" si="18"/>
        <v/>
      </c>
      <c r="J71" s="56">
        <f t="array" ref="J71">SUM(E71:H71/$AE$21:$AH$21)*AC71</f>
        <v>0.41806020066889643</v>
      </c>
      <c r="K71" s="26">
        <f t="shared" si="19"/>
        <v>0</v>
      </c>
      <c r="L71" s="13">
        <f t="shared" si="20"/>
        <v>0</v>
      </c>
      <c r="M71" s="13">
        <f t="shared" si="21"/>
        <v>0</v>
      </c>
      <c r="N71" s="14">
        <f t="shared" si="22"/>
        <v>0.15599999999999994</v>
      </c>
      <c r="O71" s="20">
        <f t="shared" si="16"/>
        <v>0.84400000000000008</v>
      </c>
      <c r="P71" s="19">
        <f t="shared" si="23"/>
        <v>113.71237458193983</v>
      </c>
      <c r="Q71" s="6">
        <f t="shared" si="24"/>
        <v>12.040133779264217</v>
      </c>
      <c r="R71" s="6">
        <f t="shared" si="25"/>
        <v>8.1521739130434803</v>
      </c>
      <c r="S71" s="15">
        <f t="shared" si="26"/>
        <v>-28.07692307692307</v>
      </c>
      <c r="T71" s="42" t="str">
        <f t="shared" si="13"/>
        <v/>
      </c>
      <c r="U71" s="42" t="str">
        <f t="shared" si="14"/>
        <v/>
      </c>
      <c r="V71" s="137" t="str">
        <f t="shared" si="15"/>
        <v/>
      </c>
      <c r="W71" s="140">
        <f t="shared" si="17"/>
        <v>0</v>
      </c>
      <c r="X71" s="83"/>
      <c r="Y71" s="3">
        <v>0</v>
      </c>
      <c r="Z71" s="5">
        <f t="shared" si="27"/>
        <v>45</v>
      </c>
      <c r="AA71" s="5">
        <f t="shared" si="28"/>
        <v>75</v>
      </c>
      <c r="AB71" s="8">
        <f t="shared" si="29"/>
        <v>9.3999999999999986</v>
      </c>
      <c r="AC71" s="3">
        <f t="shared" si="30"/>
        <v>6.4102564102564124</v>
      </c>
    </row>
    <row r="72" spans="1:29" ht="15">
      <c r="A72" s="47"/>
      <c r="B72" s="73"/>
      <c r="C72" s="73"/>
      <c r="D72" s="63">
        <v>4</v>
      </c>
      <c r="E72" s="48"/>
      <c r="F72" s="48"/>
      <c r="G72" s="48"/>
      <c r="H72" s="49">
        <v>15</v>
      </c>
      <c r="I72" s="53" t="str">
        <f t="shared" si="18"/>
        <v/>
      </c>
      <c r="J72" s="56">
        <f t="array" ref="J72">SUM(E72:H72/$AE$21:$AH$21)*AC72</f>
        <v>0.41806020066889643</v>
      </c>
      <c r="K72" s="26">
        <f t="shared" si="19"/>
        <v>0</v>
      </c>
      <c r="L72" s="13">
        <f t="shared" si="20"/>
        <v>0</v>
      </c>
      <c r="M72" s="13">
        <f t="shared" si="21"/>
        <v>0</v>
      </c>
      <c r="N72" s="14">
        <f t="shared" si="22"/>
        <v>0.15599999999999994</v>
      </c>
      <c r="O72" s="20">
        <f t="shared" si="16"/>
        <v>0.84400000000000008</v>
      </c>
      <c r="P72" s="19">
        <f t="shared" si="23"/>
        <v>113.71237458193983</v>
      </c>
      <c r="Q72" s="6">
        <f t="shared" si="24"/>
        <v>12.040133779264217</v>
      </c>
      <c r="R72" s="6">
        <f t="shared" si="25"/>
        <v>8.1521739130434803</v>
      </c>
      <c r="S72" s="15">
        <f t="shared" si="26"/>
        <v>-28.07692307692307</v>
      </c>
      <c r="T72" s="42" t="str">
        <f t="shared" ref="T72:T135" si="31">IF(P72/T$3&gt;1000,P72/T$3/1000,"")</f>
        <v/>
      </c>
      <c r="U72" s="42" t="str">
        <f t="shared" ref="U72:U135" si="32">IF(Q72/U$3&gt;1000,Q72/U$3/1000,"")</f>
        <v/>
      </c>
      <c r="V72" s="137" t="str">
        <f t="shared" ref="V72:V135" si="33">IF(R72/V$3&gt;1000,R72/V$3/1000,"")</f>
        <v/>
      </c>
      <c r="W72" s="140">
        <f t="shared" si="17"/>
        <v>0</v>
      </c>
      <c r="X72" s="83"/>
      <c r="Y72" s="3">
        <v>0</v>
      </c>
      <c r="Z72" s="5">
        <f t="shared" si="27"/>
        <v>45</v>
      </c>
      <c r="AA72" s="5">
        <f t="shared" si="28"/>
        <v>75</v>
      </c>
      <c r="AB72" s="8">
        <f t="shared" si="29"/>
        <v>9.3999999999999986</v>
      </c>
      <c r="AC72" s="3">
        <f t="shared" si="30"/>
        <v>6.4102564102564124</v>
      </c>
    </row>
    <row r="73" spans="1:29" ht="15">
      <c r="A73" s="47"/>
      <c r="B73" s="73"/>
      <c r="C73" s="73"/>
      <c r="D73" s="63">
        <v>4</v>
      </c>
      <c r="E73" s="48"/>
      <c r="F73" s="48"/>
      <c r="G73" s="48"/>
      <c r="H73" s="49">
        <v>15</v>
      </c>
      <c r="I73" s="53" t="str">
        <f t="shared" si="18"/>
        <v/>
      </c>
      <c r="J73" s="56">
        <f t="array" ref="J73">SUM(E73:H73/$AE$21:$AH$21)*AC73</f>
        <v>0.41806020066889643</v>
      </c>
      <c r="K73" s="26">
        <f t="shared" si="19"/>
        <v>0</v>
      </c>
      <c r="L73" s="13">
        <f t="shared" si="20"/>
        <v>0</v>
      </c>
      <c r="M73" s="13">
        <f t="shared" si="21"/>
        <v>0</v>
      </c>
      <c r="N73" s="14">
        <f t="shared" si="22"/>
        <v>0.15599999999999994</v>
      </c>
      <c r="O73" s="20">
        <f t="shared" ref="O73:O136" si="34">1-(K73+L73+M73+N73)</f>
        <v>0.84400000000000008</v>
      </c>
      <c r="P73" s="19">
        <f t="shared" si="23"/>
        <v>113.71237458193983</v>
      </c>
      <c r="Q73" s="6">
        <f t="shared" si="24"/>
        <v>12.040133779264217</v>
      </c>
      <c r="R73" s="6">
        <f t="shared" si="25"/>
        <v>8.1521739130434803</v>
      </c>
      <c r="S73" s="15">
        <f t="shared" si="26"/>
        <v>-28.07692307692307</v>
      </c>
      <c r="T73" s="42" t="str">
        <f t="shared" si="31"/>
        <v/>
      </c>
      <c r="U73" s="42" t="str">
        <f t="shared" si="32"/>
        <v/>
      </c>
      <c r="V73" s="137" t="str">
        <f t="shared" si="33"/>
        <v/>
      </c>
      <c r="W73" s="140">
        <f t="shared" ref="W73:W136" si="35">IF(AND(L73&gt;20%,(K73+L73)&gt;80%),(L73-16%)*J73*$AE$21/1000/$W$3,0)</f>
        <v>0</v>
      </c>
      <c r="X73" s="83"/>
      <c r="Y73" s="3">
        <v>0</v>
      </c>
      <c r="Z73" s="5">
        <f t="shared" si="27"/>
        <v>45</v>
      </c>
      <c r="AA73" s="5">
        <f t="shared" si="28"/>
        <v>75</v>
      </c>
      <c r="AB73" s="8">
        <f t="shared" si="29"/>
        <v>9.3999999999999986</v>
      </c>
      <c r="AC73" s="3">
        <f t="shared" si="30"/>
        <v>6.4102564102564124</v>
      </c>
    </row>
    <row r="74" spans="1:29" ht="15">
      <c r="A74" s="47"/>
      <c r="B74" s="73"/>
      <c r="C74" s="73"/>
      <c r="D74" s="63">
        <v>4</v>
      </c>
      <c r="E74" s="48"/>
      <c r="F74" s="48"/>
      <c r="G74" s="48"/>
      <c r="H74" s="49">
        <v>15</v>
      </c>
      <c r="I74" s="53" t="str">
        <f t="shared" si="18"/>
        <v/>
      </c>
      <c r="J74" s="56">
        <f t="array" ref="J74">SUM(E74:H74/$AE$21:$AH$21)*AC74</f>
        <v>0.41806020066889643</v>
      </c>
      <c r="K74" s="26">
        <f t="shared" si="19"/>
        <v>0</v>
      </c>
      <c r="L74" s="13">
        <f t="shared" si="20"/>
        <v>0</v>
      </c>
      <c r="M74" s="13">
        <f t="shared" si="21"/>
        <v>0</v>
      </c>
      <c r="N74" s="14">
        <f t="shared" si="22"/>
        <v>0.15599999999999994</v>
      </c>
      <c r="O74" s="20">
        <f t="shared" si="34"/>
        <v>0.84400000000000008</v>
      </c>
      <c r="P74" s="19">
        <f t="shared" si="23"/>
        <v>113.71237458193983</v>
      </c>
      <c r="Q74" s="6">
        <f t="shared" si="24"/>
        <v>12.040133779264217</v>
      </c>
      <c r="R74" s="6">
        <f t="shared" si="25"/>
        <v>8.1521739130434803</v>
      </c>
      <c r="S74" s="15">
        <f t="shared" si="26"/>
        <v>-28.07692307692307</v>
      </c>
      <c r="T74" s="42" t="str">
        <f t="shared" si="31"/>
        <v/>
      </c>
      <c r="U74" s="42" t="str">
        <f t="shared" si="32"/>
        <v/>
      </c>
      <c r="V74" s="137" t="str">
        <f t="shared" si="33"/>
        <v/>
      </c>
      <c r="W74" s="140">
        <f t="shared" si="35"/>
        <v>0</v>
      </c>
      <c r="X74" s="83"/>
      <c r="Y74" s="3">
        <v>0</v>
      </c>
      <c r="Z74" s="5">
        <f t="shared" si="27"/>
        <v>45</v>
      </c>
      <c r="AA74" s="5">
        <f t="shared" si="28"/>
        <v>75</v>
      </c>
      <c r="AB74" s="8">
        <f t="shared" si="29"/>
        <v>9.3999999999999986</v>
      </c>
      <c r="AC74" s="3">
        <f t="shared" si="30"/>
        <v>6.4102564102564124</v>
      </c>
    </row>
    <row r="75" spans="1:29" ht="15">
      <c r="A75" s="47"/>
      <c r="B75" s="73"/>
      <c r="C75" s="73"/>
      <c r="D75" s="63">
        <v>4</v>
      </c>
      <c r="E75" s="48"/>
      <c r="F75" s="48"/>
      <c r="G75" s="48"/>
      <c r="H75" s="49">
        <v>15</v>
      </c>
      <c r="I75" s="53" t="str">
        <f t="shared" si="18"/>
        <v/>
      </c>
      <c r="J75" s="56">
        <f t="array" ref="J75">SUM(E75:H75/$AE$21:$AH$21)*AC75</f>
        <v>0.41806020066889643</v>
      </c>
      <c r="K75" s="26">
        <f t="shared" si="19"/>
        <v>0</v>
      </c>
      <c r="L75" s="13">
        <f t="shared" si="20"/>
        <v>0</v>
      </c>
      <c r="M75" s="13">
        <f t="shared" si="21"/>
        <v>0</v>
      </c>
      <c r="N75" s="14">
        <f t="shared" si="22"/>
        <v>0.15599999999999994</v>
      </c>
      <c r="O75" s="20">
        <f t="shared" si="34"/>
        <v>0.84400000000000008</v>
      </c>
      <c r="P75" s="19">
        <f t="shared" si="23"/>
        <v>113.71237458193983</v>
      </c>
      <c r="Q75" s="6">
        <f t="shared" si="24"/>
        <v>12.040133779264217</v>
      </c>
      <c r="R75" s="6">
        <f t="shared" si="25"/>
        <v>8.1521739130434803</v>
      </c>
      <c r="S75" s="15">
        <f t="shared" si="26"/>
        <v>-28.07692307692307</v>
      </c>
      <c r="T75" s="42" t="str">
        <f t="shared" si="31"/>
        <v/>
      </c>
      <c r="U75" s="42" t="str">
        <f t="shared" si="32"/>
        <v/>
      </c>
      <c r="V75" s="137" t="str">
        <f t="shared" si="33"/>
        <v/>
      </c>
      <c r="W75" s="140">
        <f t="shared" si="35"/>
        <v>0</v>
      </c>
      <c r="X75" s="83"/>
      <c r="Y75" s="3">
        <v>0</v>
      </c>
      <c r="Z75" s="5">
        <f t="shared" si="27"/>
        <v>45</v>
      </c>
      <c r="AA75" s="5">
        <f t="shared" si="28"/>
        <v>75</v>
      </c>
      <c r="AB75" s="8">
        <f t="shared" si="29"/>
        <v>9.3999999999999986</v>
      </c>
      <c r="AC75" s="3">
        <f t="shared" si="30"/>
        <v>6.4102564102564124</v>
      </c>
    </row>
    <row r="76" spans="1:29" ht="15">
      <c r="A76" s="47"/>
      <c r="B76" s="73"/>
      <c r="C76" s="73"/>
      <c r="D76" s="63">
        <v>4</v>
      </c>
      <c r="E76" s="48"/>
      <c r="F76" s="48"/>
      <c r="G76" s="48"/>
      <c r="H76" s="49">
        <v>15</v>
      </c>
      <c r="I76" s="53" t="str">
        <f t="shared" si="18"/>
        <v/>
      </c>
      <c r="J76" s="56">
        <f t="array" ref="J76">SUM(E76:H76/$AE$21:$AH$21)*AC76</f>
        <v>0.41806020066889643</v>
      </c>
      <c r="K76" s="26">
        <f t="shared" si="19"/>
        <v>0</v>
      </c>
      <c r="L76" s="13">
        <f t="shared" si="20"/>
        <v>0</v>
      </c>
      <c r="M76" s="13">
        <f t="shared" si="21"/>
        <v>0</v>
      </c>
      <c r="N76" s="14">
        <f t="shared" si="22"/>
        <v>0.15599999999999994</v>
      </c>
      <c r="O76" s="20">
        <f t="shared" si="34"/>
        <v>0.84400000000000008</v>
      </c>
      <c r="P76" s="19">
        <f t="shared" si="23"/>
        <v>113.71237458193983</v>
      </c>
      <c r="Q76" s="6">
        <f t="shared" si="24"/>
        <v>12.040133779264217</v>
      </c>
      <c r="R76" s="6">
        <f t="shared" si="25"/>
        <v>8.1521739130434803</v>
      </c>
      <c r="S76" s="15">
        <f t="shared" si="26"/>
        <v>-28.07692307692307</v>
      </c>
      <c r="T76" s="42" t="str">
        <f t="shared" si="31"/>
        <v/>
      </c>
      <c r="U76" s="42" t="str">
        <f t="shared" si="32"/>
        <v/>
      </c>
      <c r="V76" s="137" t="str">
        <f t="shared" si="33"/>
        <v/>
      </c>
      <c r="W76" s="140">
        <f t="shared" si="35"/>
        <v>0</v>
      </c>
      <c r="X76" s="83"/>
      <c r="Y76" s="3">
        <v>0</v>
      </c>
      <c r="Z76" s="5">
        <f t="shared" si="27"/>
        <v>45</v>
      </c>
      <c r="AA76" s="5">
        <f t="shared" si="28"/>
        <v>75</v>
      </c>
      <c r="AB76" s="8">
        <f t="shared" si="29"/>
        <v>9.3999999999999986</v>
      </c>
      <c r="AC76" s="3">
        <f t="shared" si="30"/>
        <v>6.4102564102564124</v>
      </c>
    </row>
    <row r="77" spans="1:29" ht="15">
      <c r="A77" s="47"/>
      <c r="B77" s="73"/>
      <c r="C77" s="73"/>
      <c r="D77" s="63">
        <v>4</v>
      </c>
      <c r="E77" s="48"/>
      <c r="F77" s="48"/>
      <c r="G77" s="48"/>
      <c r="H77" s="49">
        <v>15</v>
      </c>
      <c r="I77" s="53" t="str">
        <f t="shared" si="18"/>
        <v/>
      </c>
      <c r="J77" s="56">
        <f t="array" ref="J77">SUM(E77:H77/$AE$21:$AH$21)*AC77</f>
        <v>0.41806020066889643</v>
      </c>
      <c r="K77" s="26">
        <f t="shared" si="19"/>
        <v>0</v>
      </c>
      <c r="L77" s="13">
        <f t="shared" si="20"/>
        <v>0</v>
      </c>
      <c r="M77" s="13">
        <f t="shared" si="21"/>
        <v>0</v>
      </c>
      <c r="N77" s="14">
        <f t="shared" si="22"/>
        <v>0.15599999999999994</v>
      </c>
      <c r="O77" s="20">
        <f t="shared" si="34"/>
        <v>0.84400000000000008</v>
      </c>
      <c r="P77" s="19">
        <f t="shared" si="23"/>
        <v>113.71237458193983</v>
      </c>
      <c r="Q77" s="6">
        <f t="shared" si="24"/>
        <v>12.040133779264217</v>
      </c>
      <c r="R77" s="6">
        <f t="shared" si="25"/>
        <v>8.1521739130434803</v>
      </c>
      <c r="S77" s="15">
        <f t="shared" si="26"/>
        <v>-28.07692307692307</v>
      </c>
      <c r="T77" s="42" t="str">
        <f t="shared" si="31"/>
        <v/>
      </c>
      <c r="U77" s="42" t="str">
        <f t="shared" si="32"/>
        <v/>
      </c>
      <c r="V77" s="137" t="str">
        <f t="shared" si="33"/>
        <v/>
      </c>
      <c r="W77" s="140">
        <f t="shared" si="35"/>
        <v>0</v>
      </c>
      <c r="X77" s="83"/>
      <c r="Y77" s="3">
        <v>0</v>
      </c>
      <c r="Z77" s="5">
        <f t="shared" si="27"/>
        <v>45</v>
      </c>
      <c r="AA77" s="5">
        <f t="shared" si="28"/>
        <v>75</v>
      </c>
      <c r="AB77" s="8">
        <f t="shared" si="29"/>
        <v>9.3999999999999986</v>
      </c>
      <c r="AC77" s="3">
        <f t="shared" si="30"/>
        <v>6.4102564102564124</v>
      </c>
    </row>
    <row r="78" spans="1:29" ht="15">
      <c r="A78" s="47"/>
      <c r="B78" s="73"/>
      <c r="C78" s="73"/>
      <c r="D78" s="63">
        <v>4</v>
      </c>
      <c r="E78" s="48"/>
      <c r="F78" s="48"/>
      <c r="G78" s="48"/>
      <c r="H78" s="49">
        <v>15</v>
      </c>
      <c r="I78" s="53" t="str">
        <f t="shared" si="18"/>
        <v/>
      </c>
      <c r="J78" s="56">
        <f t="array" ref="J78">SUM(E78:H78/$AE$21:$AH$21)*AC78</f>
        <v>0.41806020066889643</v>
      </c>
      <c r="K78" s="26">
        <f t="shared" si="19"/>
        <v>0</v>
      </c>
      <c r="L78" s="13">
        <f t="shared" si="20"/>
        <v>0</v>
      </c>
      <c r="M78" s="13">
        <f t="shared" si="21"/>
        <v>0</v>
      </c>
      <c r="N78" s="14">
        <f t="shared" si="22"/>
        <v>0.15599999999999994</v>
      </c>
      <c r="O78" s="20">
        <f t="shared" si="34"/>
        <v>0.84400000000000008</v>
      </c>
      <c r="P78" s="19">
        <f t="shared" si="23"/>
        <v>113.71237458193983</v>
      </c>
      <c r="Q78" s="6">
        <f t="shared" si="24"/>
        <v>12.040133779264217</v>
      </c>
      <c r="R78" s="6">
        <f t="shared" si="25"/>
        <v>8.1521739130434803</v>
      </c>
      <c r="S78" s="15">
        <f t="shared" si="26"/>
        <v>-28.07692307692307</v>
      </c>
      <c r="T78" s="42" t="str">
        <f t="shared" si="31"/>
        <v/>
      </c>
      <c r="U78" s="42" t="str">
        <f t="shared" si="32"/>
        <v/>
      </c>
      <c r="V78" s="137" t="str">
        <f t="shared" si="33"/>
        <v/>
      </c>
      <c r="W78" s="140">
        <f t="shared" si="35"/>
        <v>0</v>
      </c>
      <c r="X78" s="83"/>
      <c r="Y78" s="3">
        <v>0</v>
      </c>
      <c r="Z78" s="5">
        <f t="shared" si="27"/>
        <v>45</v>
      </c>
      <c r="AA78" s="5">
        <f t="shared" si="28"/>
        <v>75</v>
      </c>
      <c r="AB78" s="8">
        <f t="shared" si="29"/>
        <v>9.3999999999999986</v>
      </c>
      <c r="AC78" s="3">
        <f t="shared" si="30"/>
        <v>6.4102564102564124</v>
      </c>
    </row>
    <row r="79" spans="1:29" ht="15">
      <c r="A79" s="47"/>
      <c r="B79" s="73"/>
      <c r="C79" s="73"/>
      <c r="D79" s="63">
        <v>4</v>
      </c>
      <c r="E79" s="48"/>
      <c r="F79" s="48"/>
      <c r="G79" s="48"/>
      <c r="H79" s="49">
        <v>15</v>
      </c>
      <c r="I79" s="53" t="str">
        <f t="shared" si="18"/>
        <v/>
      </c>
      <c r="J79" s="56">
        <f t="array" ref="J79">SUM(E79:H79/$AE$21:$AH$21)*AC79</f>
        <v>0.41806020066889643</v>
      </c>
      <c r="K79" s="26">
        <f t="shared" si="19"/>
        <v>0</v>
      </c>
      <c r="L79" s="13">
        <f t="shared" si="20"/>
        <v>0</v>
      </c>
      <c r="M79" s="13">
        <f t="shared" si="21"/>
        <v>0</v>
      </c>
      <c r="N79" s="14">
        <f t="shared" si="22"/>
        <v>0.15599999999999994</v>
      </c>
      <c r="O79" s="20">
        <f t="shared" si="34"/>
        <v>0.84400000000000008</v>
      </c>
      <c r="P79" s="19">
        <f t="shared" si="23"/>
        <v>113.71237458193983</v>
      </c>
      <c r="Q79" s="6">
        <f t="shared" si="24"/>
        <v>12.040133779264217</v>
      </c>
      <c r="R79" s="6">
        <f t="shared" si="25"/>
        <v>8.1521739130434803</v>
      </c>
      <c r="S79" s="15">
        <f t="shared" si="26"/>
        <v>-28.07692307692307</v>
      </c>
      <c r="T79" s="42" t="str">
        <f t="shared" si="31"/>
        <v/>
      </c>
      <c r="U79" s="42" t="str">
        <f t="shared" si="32"/>
        <v/>
      </c>
      <c r="V79" s="137" t="str">
        <f t="shared" si="33"/>
        <v/>
      </c>
      <c r="W79" s="140">
        <f t="shared" si="35"/>
        <v>0</v>
      </c>
      <c r="X79" s="83"/>
      <c r="Y79" s="3">
        <v>0</v>
      </c>
      <c r="Z79" s="5">
        <f t="shared" si="27"/>
        <v>45</v>
      </c>
      <c r="AA79" s="5">
        <f t="shared" si="28"/>
        <v>75</v>
      </c>
      <c r="AB79" s="8">
        <f t="shared" si="29"/>
        <v>9.3999999999999986</v>
      </c>
      <c r="AC79" s="3">
        <f t="shared" si="30"/>
        <v>6.4102564102564124</v>
      </c>
    </row>
    <row r="80" spans="1:29" ht="15">
      <c r="A80" s="47"/>
      <c r="B80" s="73"/>
      <c r="C80" s="73"/>
      <c r="D80" s="63">
        <v>4</v>
      </c>
      <c r="E80" s="48"/>
      <c r="F80" s="48"/>
      <c r="G80" s="48"/>
      <c r="H80" s="49">
        <v>15</v>
      </c>
      <c r="I80" s="53" t="str">
        <f t="shared" si="18"/>
        <v/>
      </c>
      <c r="J80" s="56">
        <f t="array" ref="J80">SUM(E80:H80/$AE$21:$AH$21)*AC80</f>
        <v>0.41806020066889643</v>
      </c>
      <c r="K80" s="26">
        <f t="shared" si="19"/>
        <v>0</v>
      </c>
      <c r="L80" s="13">
        <f t="shared" si="20"/>
        <v>0</v>
      </c>
      <c r="M80" s="13">
        <f t="shared" si="21"/>
        <v>0</v>
      </c>
      <c r="N80" s="14">
        <f t="shared" si="22"/>
        <v>0.15599999999999994</v>
      </c>
      <c r="O80" s="20">
        <f t="shared" si="34"/>
        <v>0.84400000000000008</v>
      </c>
      <c r="P80" s="19">
        <f t="shared" si="23"/>
        <v>113.71237458193983</v>
      </c>
      <c r="Q80" s="6">
        <f t="shared" si="24"/>
        <v>12.040133779264217</v>
      </c>
      <c r="R80" s="6">
        <f t="shared" si="25"/>
        <v>8.1521739130434803</v>
      </c>
      <c r="S80" s="15">
        <f t="shared" si="26"/>
        <v>-28.07692307692307</v>
      </c>
      <c r="T80" s="42" t="str">
        <f t="shared" si="31"/>
        <v/>
      </c>
      <c r="U80" s="42" t="str">
        <f t="shared" si="32"/>
        <v/>
      </c>
      <c r="V80" s="137" t="str">
        <f t="shared" si="33"/>
        <v/>
      </c>
      <c r="W80" s="140">
        <f t="shared" si="35"/>
        <v>0</v>
      </c>
      <c r="X80" s="83"/>
      <c r="Y80" s="3">
        <v>0</v>
      </c>
      <c r="Z80" s="5">
        <f t="shared" si="27"/>
        <v>45</v>
      </c>
      <c r="AA80" s="5">
        <f t="shared" si="28"/>
        <v>75</v>
      </c>
      <c r="AB80" s="8">
        <f t="shared" si="29"/>
        <v>9.3999999999999986</v>
      </c>
      <c r="AC80" s="3">
        <f t="shared" si="30"/>
        <v>6.4102564102564124</v>
      </c>
    </row>
    <row r="81" spans="1:29" ht="15">
      <c r="A81" s="47"/>
      <c r="B81" s="73"/>
      <c r="C81" s="73"/>
      <c r="D81" s="63">
        <v>4</v>
      </c>
      <c r="E81" s="48"/>
      <c r="F81" s="48"/>
      <c r="G81" s="48"/>
      <c r="H81" s="49">
        <v>15</v>
      </c>
      <c r="I81" s="53" t="str">
        <f t="shared" si="18"/>
        <v/>
      </c>
      <c r="J81" s="56">
        <f t="array" ref="J81">SUM(E81:H81/$AE$21:$AH$21)*AC81</f>
        <v>0.41806020066889643</v>
      </c>
      <c r="K81" s="26">
        <f t="shared" si="19"/>
        <v>0</v>
      </c>
      <c r="L81" s="13">
        <f t="shared" si="20"/>
        <v>0</v>
      </c>
      <c r="M81" s="13">
        <f t="shared" si="21"/>
        <v>0</v>
      </c>
      <c r="N81" s="14">
        <f t="shared" si="22"/>
        <v>0.15599999999999994</v>
      </c>
      <c r="O81" s="20">
        <f t="shared" si="34"/>
        <v>0.84400000000000008</v>
      </c>
      <c r="P81" s="19">
        <f t="shared" si="23"/>
        <v>113.71237458193983</v>
      </c>
      <c r="Q81" s="6">
        <f t="shared" si="24"/>
        <v>12.040133779264217</v>
      </c>
      <c r="R81" s="6">
        <f t="shared" si="25"/>
        <v>8.1521739130434803</v>
      </c>
      <c r="S81" s="15">
        <f t="shared" si="26"/>
        <v>-28.07692307692307</v>
      </c>
      <c r="T81" s="42" t="str">
        <f t="shared" si="31"/>
        <v/>
      </c>
      <c r="U81" s="42" t="str">
        <f t="shared" si="32"/>
        <v/>
      </c>
      <c r="V81" s="137" t="str">
        <f t="shared" si="33"/>
        <v/>
      </c>
      <c r="W81" s="140">
        <f t="shared" si="35"/>
        <v>0</v>
      </c>
      <c r="X81" s="83"/>
      <c r="Y81" s="3">
        <v>0</v>
      </c>
      <c r="Z81" s="5">
        <f t="shared" si="27"/>
        <v>45</v>
      </c>
      <c r="AA81" s="5">
        <f t="shared" si="28"/>
        <v>75</v>
      </c>
      <c r="AB81" s="8">
        <f t="shared" si="29"/>
        <v>9.3999999999999986</v>
      </c>
      <c r="AC81" s="3">
        <f t="shared" si="30"/>
        <v>6.4102564102564124</v>
      </c>
    </row>
    <row r="82" spans="1:29" ht="15">
      <c r="A82" s="47"/>
      <c r="B82" s="73"/>
      <c r="C82" s="73"/>
      <c r="D82" s="63">
        <v>4</v>
      </c>
      <c r="E82" s="48"/>
      <c r="F82" s="48"/>
      <c r="G82" s="48"/>
      <c r="H82" s="49">
        <v>15</v>
      </c>
      <c r="I82" s="53" t="str">
        <f t="shared" si="18"/>
        <v/>
      </c>
      <c r="J82" s="56">
        <f t="array" ref="J82">SUM(E82:H82/$AE$21:$AH$21)*AC82</f>
        <v>0.41806020066889643</v>
      </c>
      <c r="K82" s="26">
        <f t="shared" si="19"/>
        <v>0</v>
      </c>
      <c r="L82" s="13">
        <f t="shared" si="20"/>
        <v>0</v>
      </c>
      <c r="M82" s="13">
        <f t="shared" si="21"/>
        <v>0</v>
      </c>
      <c r="N82" s="14">
        <f t="shared" si="22"/>
        <v>0.15599999999999994</v>
      </c>
      <c r="O82" s="20">
        <f t="shared" si="34"/>
        <v>0.84400000000000008</v>
      </c>
      <c r="P82" s="19">
        <f t="shared" si="23"/>
        <v>113.71237458193983</v>
      </c>
      <c r="Q82" s="6">
        <f t="shared" si="24"/>
        <v>12.040133779264217</v>
      </c>
      <c r="R82" s="6">
        <f t="shared" si="25"/>
        <v>8.1521739130434803</v>
      </c>
      <c r="S82" s="15">
        <f t="shared" si="26"/>
        <v>-28.07692307692307</v>
      </c>
      <c r="T82" s="42" t="str">
        <f t="shared" si="31"/>
        <v/>
      </c>
      <c r="U82" s="42" t="str">
        <f t="shared" si="32"/>
        <v/>
      </c>
      <c r="V82" s="137" t="str">
        <f t="shared" si="33"/>
        <v/>
      </c>
      <c r="W82" s="140">
        <f t="shared" si="35"/>
        <v>0</v>
      </c>
      <c r="X82" s="83"/>
      <c r="Y82" s="3">
        <v>0</v>
      </c>
      <c r="Z82" s="5">
        <f t="shared" si="27"/>
        <v>45</v>
      </c>
      <c r="AA82" s="5">
        <f t="shared" si="28"/>
        <v>75</v>
      </c>
      <c r="AB82" s="8">
        <f t="shared" si="29"/>
        <v>9.3999999999999986</v>
      </c>
      <c r="AC82" s="3">
        <f t="shared" si="30"/>
        <v>6.4102564102564124</v>
      </c>
    </row>
    <row r="83" spans="1:29" ht="15">
      <c r="A83" s="47"/>
      <c r="B83" s="73"/>
      <c r="C83" s="73"/>
      <c r="D83" s="63">
        <v>4</v>
      </c>
      <c r="E83" s="48"/>
      <c r="F83" s="48"/>
      <c r="G83" s="48"/>
      <c r="H83" s="49">
        <v>15</v>
      </c>
      <c r="I83" s="53" t="str">
        <f t="shared" si="18"/>
        <v/>
      </c>
      <c r="J83" s="56">
        <f t="array" ref="J83">SUM(E83:H83/$AE$21:$AH$21)*AC83</f>
        <v>0.41806020066889643</v>
      </c>
      <c r="K83" s="26">
        <f t="shared" si="19"/>
        <v>0</v>
      </c>
      <c r="L83" s="13">
        <f t="shared" si="20"/>
        <v>0</v>
      </c>
      <c r="M83" s="13">
        <f t="shared" si="21"/>
        <v>0</v>
      </c>
      <c r="N83" s="14">
        <f t="shared" si="22"/>
        <v>0.15599999999999994</v>
      </c>
      <c r="O83" s="20">
        <f t="shared" si="34"/>
        <v>0.84400000000000008</v>
      </c>
      <c r="P83" s="19">
        <f t="shared" si="23"/>
        <v>113.71237458193983</v>
      </c>
      <c r="Q83" s="6">
        <f t="shared" si="24"/>
        <v>12.040133779264217</v>
      </c>
      <c r="R83" s="6">
        <f t="shared" si="25"/>
        <v>8.1521739130434803</v>
      </c>
      <c r="S83" s="15">
        <f t="shared" si="26"/>
        <v>-28.07692307692307</v>
      </c>
      <c r="T83" s="42" t="str">
        <f t="shared" si="31"/>
        <v/>
      </c>
      <c r="U83" s="42" t="str">
        <f t="shared" si="32"/>
        <v/>
      </c>
      <c r="V83" s="137" t="str">
        <f t="shared" si="33"/>
        <v/>
      </c>
      <c r="W83" s="140">
        <f t="shared" si="35"/>
        <v>0</v>
      </c>
      <c r="X83" s="83"/>
      <c r="Y83" s="3">
        <v>0</v>
      </c>
      <c r="Z83" s="5">
        <f t="shared" si="27"/>
        <v>45</v>
      </c>
      <c r="AA83" s="5">
        <f t="shared" si="28"/>
        <v>75</v>
      </c>
      <c r="AB83" s="8">
        <f t="shared" si="29"/>
        <v>9.3999999999999986</v>
      </c>
      <c r="AC83" s="3">
        <f t="shared" si="30"/>
        <v>6.4102564102564124</v>
      </c>
    </row>
    <row r="84" spans="1:29" ht="15">
      <c r="A84" s="47"/>
      <c r="B84" s="73"/>
      <c r="C84" s="73"/>
      <c r="D84" s="63">
        <v>4</v>
      </c>
      <c r="E84" s="48"/>
      <c r="F84" s="48"/>
      <c r="G84" s="48"/>
      <c r="H84" s="49">
        <v>15</v>
      </c>
      <c r="I84" s="53" t="str">
        <f t="shared" si="18"/>
        <v/>
      </c>
      <c r="J84" s="56">
        <f t="array" ref="J84">SUM(E84:H84/$AE$21:$AH$21)*AC84</f>
        <v>0.41806020066889643</v>
      </c>
      <c r="K84" s="26">
        <f t="shared" si="19"/>
        <v>0</v>
      </c>
      <c r="L84" s="13">
        <f t="shared" si="20"/>
        <v>0</v>
      </c>
      <c r="M84" s="13">
        <f t="shared" si="21"/>
        <v>0</v>
      </c>
      <c r="N84" s="14">
        <f t="shared" si="22"/>
        <v>0.15599999999999994</v>
      </c>
      <c r="O84" s="20">
        <f t="shared" si="34"/>
        <v>0.84400000000000008</v>
      </c>
      <c r="P84" s="19">
        <f t="shared" si="23"/>
        <v>113.71237458193983</v>
      </c>
      <c r="Q84" s="6">
        <f t="shared" si="24"/>
        <v>12.040133779264217</v>
      </c>
      <c r="R84" s="6">
        <f t="shared" si="25"/>
        <v>8.1521739130434803</v>
      </c>
      <c r="S84" s="15">
        <f t="shared" si="26"/>
        <v>-28.07692307692307</v>
      </c>
      <c r="T84" s="42" t="str">
        <f t="shared" si="31"/>
        <v/>
      </c>
      <c r="U84" s="42" t="str">
        <f t="shared" si="32"/>
        <v/>
      </c>
      <c r="V84" s="137" t="str">
        <f t="shared" si="33"/>
        <v/>
      </c>
      <c r="W84" s="140">
        <f t="shared" si="35"/>
        <v>0</v>
      </c>
      <c r="X84" s="83"/>
      <c r="Y84" s="3">
        <v>0</v>
      </c>
      <c r="Z84" s="5">
        <f t="shared" si="27"/>
        <v>45</v>
      </c>
      <c r="AA84" s="5">
        <f t="shared" si="28"/>
        <v>75</v>
      </c>
      <c r="AB84" s="8">
        <f t="shared" si="29"/>
        <v>9.3999999999999986</v>
      </c>
      <c r="AC84" s="3">
        <f t="shared" si="30"/>
        <v>6.4102564102564124</v>
      </c>
    </row>
    <row r="85" spans="1:29" ht="15">
      <c r="A85" s="47"/>
      <c r="B85" s="73"/>
      <c r="C85" s="73"/>
      <c r="D85" s="63">
        <v>4</v>
      </c>
      <c r="E85" s="48"/>
      <c r="F85" s="48"/>
      <c r="G85" s="48"/>
      <c r="H85" s="49">
        <v>15</v>
      </c>
      <c r="I85" s="53" t="str">
        <f t="shared" si="18"/>
        <v/>
      </c>
      <c r="J85" s="56">
        <f t="array" ref="J85">SUM(E85:H85/$AE$21:$AH$21)*AC85</f>
        <v>0.41806020066889643</v>
      </c>
      <c r="K85" s="26">
        <f t="shared" si="19"/>
        <v>0</v>
      </c>
      <c r="L85" s="13">
        <f t="shared" si="20"/>
        <v>0</v>
      </c>
      <c r="M85" s="13">
        <f t="shared" si="21"/>
        <v>0</v>
      </c>
      <c r="N85" s="14">
        <f t="shared" si="22"/>
        <v>0.15599999999999994</v>
      </c>
      <c r="O85" s="20">
        <f t="shared" si="34"/>
        <v>0.84400000000000008</v>
      </c>
      <c r="P85" s="19">
        <f t="shared" si="23"/>
        <v>113.71237458193983</v>
      </c>
      <c r="Q85" s="6">
        <f t="shared" si="24"/>
        <v>12.040133779264217</v>
      </c>
      <c r="R85" s="6">
        <f t="shared" si="25"/>
        <v>8.1521739130434803</v>
      </c>
      <c r="S85" s="15">
        <f t="shared" si="26"/>
        <v>-28.07692307692307</v>
      </c>
      <c r="T85" s="42" t="str">
        <f t="shared" si="31"/>
        <v/>
      </c>
      <c r="U85" s="42" t="str">
        <f t="shared" si="32"/>
        <v/>
      </c>
      <c r="V85" s="137" t="str">
        <f t="shared" si="33"/>
        <v/>
      </c>
      <c r="W85" s="140">
        <f t="shared" si="35"/>
        <v>0</v>
      </c>
      <c r="X85" s="83"/>
      <c r="Y85" s="3">
        <v>0</v>
      </c>
      <c r="Z85" s="5">
        <f t="shared" si="27"/>
        <v>45</v>
      </c>
      <c r="AA85" s="5">
        <f t="shared" si="28"/>
        <v>75</v>
      </c>
      <c r="AB85" s="8">
        <f t="shared" si="29"/>
        <v>9.3999999999999986</v>
      </c>
      <c r="AC85" s="3">
        <f t="shared" si="30"/>
        <v>6.4102564102564124</v>
      </c>
    </row>
    <row r="86" spans="1:29" ht="15">
      <c r="A86" s="47"/>
      <c r="B86" s="73"/>
      <c r="C86" s="73"/>
      <c r="D86" s="63">
        <v>4</v>
      </c>
      <c r="E86" s="48"/>
      <c r="F86" s="48"/>
      <c r="G86" s="48"/>
      <c r="H86" s="49">
        <v>15</v>
      </c>
      <c r="I86" s="53" t="str">
        <f t="shared" si="18"/>
        <v/>
      </c>
      <c r="J86" s="56">
        <f t="array" ref="J86">SUM(E86:H86/$AE$21:$AH$21)*AC86</f>
        <v>0.41806020066889643</v>
      </c>
      <c r="K86" s="26">
        <f t="shared" si="19"/>
        <v>0</v>
      </c>
      <c r="L86" s="13">
        <f t="shared" si="20"/>
        <v>0</v>
      </c>
      <c r="M86" s="13">
        <f t="shared" si="21"/>
        <v>0</v>
      </c>
      <c r="N86" s="14">
        <f t="shared" si="22"/>
        <v>0.15599999999999994</v>
      </c>
      <c r="O86" s="20">
        <f t="shared" si="34"/>
        <v>0.84400000000000008</v>
      </c>
      <c r="P86" s="19">
        <f t="shared" si="23"/>
        <v>113.71237458193983</v>
      </c>
      <c r="Q86" s="6">
        <f t="shared" si="24"/>
        <v>12.040133779264217</v>
      </c>
      <c r="R86" s="6">
        <f t="shared" si="25"/>
        <v>8.1521739130434803</v>
      </c>
      <c r="S86" s="15">
        <f t="shared" si="26"/>
        <v>-28.07692307692307</v>
      </c>
      <c r="T86" s="42" t="str">
        <f t="shared" si="31"/>
        <v/>
      </c>
      <c r="U86" s="42" t="str">
        <f t="shared" si="32"/>
        <v/>
      </c>
      <c r="V86" s="137" t="str">
        <f t="shared" si="33"/>
        <v/>
      </c>
      <c r="W86" s="140">
        <f t="shared" si="35"/>
        <v>0</v>
      </c>
      <c r="X86" s="83"/>
      <c r="Y86" s="3">
        <v>0</v>
      </c>
      <c r="Z86" s="5">
        <f t="shared" si="27"/>
        <v>45</v>
      </c>
      <c r="AA86" s="5">
        <f t="shared" si="28"/>
        <v>75</v>
      </c>
      <c r="AB86" s="8">
        <f t="shared" si="29"/>
        <v>9.3999999999999986</v>
      </c>
      <c r="AC86" s="3">
        <f t="shared" si="30"/>
        <v>6.4102564102564124</v>
      </c>
    </row>
    <row r="87" spans="1:29" ht="15">
      <c r="A87" s="47"/>
      <c r="B87" s="73"/>
      <c r="C87" s="73"/>
      <c r="D87" s="63">
        <v>4</v>
      </c>
      <c r="E87" s="48"/>
      <c r="F87" s="48"/>
      <c r="G87" s="48"/>
      <c r="H87" s="49">
        <v>15</v>
      </c>
      <c r="I87" s="53" t="str">
        <f t="shared" si="18"/>
        <v/>
      </c>
      <c r="J87" s="56">
        <f t="array" ref="J87">SUM(E87:H87/$AE$21:$AH$21)*AC87</f>
        <v>0.41806020066889643</v>
      </c>
      <c r="K87" s="26">
        <f t="shared" si="19"/>
        <v>0</v>
      </c>
      <c r="L87" s="13">
        <f t="shared" si="20"/>
        <v>0</v>
      </c>
      <c r="M87" s="13">
        <f t="shared" si="21"/>
        <v>0</v>
      </c>
      <c r="N87" s="14">
        <f t="shared" si="22"/>
        <v>0.15599999999999994</v>
      </c>
      <c r="O87" s="20">
        <f t="shared" si="34"/>
        <v>0.84400000000000008</v>
      </c>
      <c r="P87" s="19">
        <f t="shared" si="23"/>
        <v>113.71237458193983</v>
      </c>
      <c r="Q87" s="6">
        <f t="shared" si="24"/>
        <v>12.040133779264217</v>
      </c>
      <c r="R87" s="6">
        <f t="shared" si="25"/>
        <v>8.1521739130434803</v>
      </c>
      <c r="S87" s="15">
        <f t="shared" si="26"/>
        <v>-28.07692307692307</v>
      </c>
      <c r="T87" s="42" t="str">
        <f t="shared" si="31"/>
        <v/>
      </c>
      <c r="U87" s="42" t="str">
        <f t="shared" si="32"/>
        <v/>
      </c>
      <c r="V87" s="137" t="str">
        <f t="shared" si="33"/>
        <v/>
      </c>
      <c r="W87" s="140">
        <f t="shared" si="35"/>
        <v>0</v>
      </c>
      <c r="X87" s="83"/>
      <c r="Y87" s="3">
        <v>0</v>
      </c>
      <c r="Z87" s="5">
        <f t="shared" si="27"/>
        <v>45</v>
      </c>
      <c r="AA87" s="5">
        <f t="shared" si="28"/>
        <v>75</v>
      </c>
      <c r="AB87" s="8">
        <f t="shared" si="29"/>
        <v>9.3999999999999986</v>
      </c>
      <c r="AC87" s="3">
        <f t="shared" si="30"/>
        <v>6.4102564102564124</v>
      </c>
    </row>
    <row r="88" spans="1:29" ht="15">
      <c r="A88" s="47"/>
      <c r="B88" s="73"/>
      <c r="C88" s="73"/>
      <c r="D88" s="63">
        <v>4</v>
      </c>
      <c r="E88" s="48"/>
      <c r="F88" s="48"/>
      <c r="G88" s="48"/>
      <c r="H88" s="49">
        <v>15</v>
      </c>
      <c r="I88" s="53" t="str">
        <f t="shared" si="18"/>
        <v/>
      </c>
      <c r="J88" s="56">
        <f t="array" ref="J88">SUM(E88:H88/$AE$21:$AH$21)*AC88</f>
        <v>0.41806020066889643</v>
      </c>
      <c r="K88" s="26">
        <f t="shared" si="19"/>
        <v>0</v>
      </c>
      <c r="L88" s="13">
        <f t="shared" si="20"/>
        <v>0</v>
      </c>
      <c r="M88" s="13">
        <f t="shared" si="21"/>
        <v>0</v>
      </c>
      <c r="N88" s="14">
        <f t="shared" si="22"/>
        <v>0.15599999999999994</v>
      </c>
      <c r="O88" s="20">
        <f t="shared" si="34"/>
        <v>0.84400000000000008</v>
      </c>
      <c r="P88" s="19">
        <f t="shared" si="23"/>
        <v>113.71237458193983</v>
      </c>
      <c r="Q88" s="6">
        <f t="shared" si="24"/>
        <v>12.040133779264217</v>
      </c>
      <c r="R88" s="6">
        <f t="shared" si="25"/>
        <v>8.1521739130434803</v>
      </c>
      <c r="S88" s="15">
        <f t="shared" si="26"/>
        <v>-28.07692307692307</v>
      </c>
      <c r="T88" s="42" t="str">
        <f t="shared" si="31"/>
        <v/>
      </c>
      <c r="U88" s="42" t="str">
        <f t="shared" si="32"/>
        <v/>
      </c>
      <c r="V88" s="137" t="str">
        <f t="shared" si="33"/>
        <v/>
      </c>
      <c r="W88" s="140">
        <f t="shared" si="35"/>
        <v>0</v>
      </c>
      <c r="X88" s="83"/>
      <c r="Y88" s="3">
        <v>0</v>
      </c>
      <c r="Z88" s="5">
        <f t="shared" si="27"/>
        <v>45</v>
      </c>
      <c r="AA88" s="5">
        <f t="shared" si="28"/>
        <v>75</v>
      </c>
      <c r="AB88" s="8">
        <f t="shared" si="29"/>
        <v>9.3999999999999986</v>
      </c>
      <c r="AC88" s="3">
        <f t="shared" si="30"/>
        <v>6.4102564102564124</v>
      </c>
    </row>
    <row r="89" spans="1:29" ht="15">
      <c r="A89" s="47"/>
      <c r="B89" s="73"/>
      <c r="C89" s="73"/>
      <c r="D89" s="63">
        <v>4</v>
      </c>
      <c r="E89" s="48"/>
      <c r="F89" s="48"/>
      <c r="G89" s="48"/>
      <c r="H89" s="49">
        <v>15</v>
      </c>
      <c r="I89" s="53" t="str">
        <f t="shared" si="18"/>
        <v/>
      </c>
      <c r="J89" s="56">
        <f t="array" ref="J89">SUM(E89:H89/$AE$21:$AH$21)*AC89</f>
        <v>0.41806020066889643</v>
      </c>
      <c r="K89" s="26">
        <f t="shared" si="19"/>
        <v>0</v>
      </c>
      <c r="L89" s="13">
        <f t="shared" si="20"/>
        <v>0</v>
      </c>
      <c r="M89" s="13">
        <f t="shared" si="21"/>
        <v>0</v>
      </c>
      <c r="N89" s="14">
        <f t="shared" si="22"/>
        <v>0.15599999999999994</v>
      </c>
      <c r="O89" s="20">
        <f t="shared" si="34"/>
        <v>0.84400000000000008</v>
      </c>
      <c r="P89" s="19">
        <f t="shared" si="23"/>
        <v>113.71237458193983</v>
      </c>
      <c r="Q89" s="6">
        <f t="shared" si="24"/>
        <v>12.040133779264217</v>
      </c>
      <c r="R89" s="6">
        <f t="shared" si="25"/>
        <v>8.1521739130434803</v>
      </c>
      <c r="S89" s="15">
        <f t="shared" si="26"/>
        <v>-28.07692307692307</v>
      </c>
      <c r="T89" s="42" t="str">
        <f t="shared" si="31"/>
        <v/>
      </c>
      <c r="U89" s="42" t="str">
        <f t="shared" si="32"/>
        <v/>
      </c>
      <c r="V89" s="137" t="str">
        <f t="shared" si="33"/>
        <v/>
      </c>
      <c r="W89" s="140">
        <f t="shared" si="35"/>
        <v>0</v>
      </c>
      <c r="X89" s="83"/>
      <c r="Y89" s="3">
        <v>0</v>
      </c>
      <c r="Z89" s="5">
        <f t="shared" si="27"/>
        <v>45</v>
      </c>
      <c r="AA89" s="5">
        <f t="shared" si="28"/>
        <v>75</v>
      </c>
      <c r="AB89" s="8">
        <f t="shared" si="29"/>
        <v>9.3999999999999986</v>
      </c>
      <c r="AC89" s="3">
        <f t="shared" si="30"/>
        <v>6.4102564102564124</v>
      </c>
    </row>
    <row r="90" spans="1:29" ht="15">
      <c r="A90" s="47"/>
      <c r="B90" s="73"/>
      <c r="C90" s="73"/>
      <c r="D90" s="63">
        <v>4</v>
      </c>
      <c r="E90" s="48"/>
      <c r="F90" s="48"/>
      <c r="G90" s="48"/>
      <c r="H90" s="49">
        <v>15</v>
      </c>
      <c r="I90" s="53" t="str">
        <f t="shared" si="18"/>
        <v/>
      </c>
      <c r="J90" s="56">
        <f t="array" ref="J90">SUM(E90:H90/$AE$21:$AH$21)*AC90</f>
        <v>0.41806020066889643</v>
      </c>
      <c r="K90" s="26">
        <f t="shared" si="19"/>
        <v>0</v>
      </c>
      <c r="L90" s="13">
        <f t="shared" si="20"/>
        <v>0</v>
      </c>
      <c r="M90" s="13">
        <f t="shared" si="21"/>
        <v>0</v>
      </c>
      <c r="N90" s="14">
        <f t="shared" si="22"/>
        <v>0.15599999999999994</v>
      </c>
      <c r="O90" s="20">
        <f t="shared" si="34"/>
        <v>0.84400000000000008</v>
      </c>
      <c r="P90" s="19">
        <f t="shared" si="23"/>
        <v>113.71237458193983</v>
      </c>
      <c r="Q90" s="6">
        <f t="shared" si="24"/>
        <v>12.040133779264217</v>
      </c>
      <c r="R90" s="6">
        <f t="shared" si="25"/>
        <v>8.1521739130434803</v>
      </c>
      <c r="S90" s="15">
        <f t="shared" si="26"/>
        <v>-28.07692307692307</v>
      </c>
      <c r="T90" s="42" t="str">
        <f t="shared" si="31"/>
        <v/>
      </c>
      <c r="U90" s="42" t="str">
        <f t="shared" si="32"/>
        <v/>
      </c>
      <c r="V90" s="137" t="str">
        <f t="shared" si="33"/>
        <v/>
      </c>
      <c r="W90" s="140">
        <f t="shared" si="35"/>
        <v>0</v>
      </c>
      <c r="X90" s="83"/>
      <c r="Y90" s="3">
        <v>0</v>
      </c>
      <c r="Z90" s="5">
        <f t="shared" si="27"/>
        <v>45</v>
      </c>
      <c r="AA90" s="5">
        <f t="shared" si="28"/>
        <v>75</v>
      </c>
      <c r="AB90" s="8">
        <f t="shared" si="29"/>
        <v>9.3999999999999986</v>
      </c>
      <c r="AC90" s="3">
        <f t="shared" si="30"/>
        <v>6.4102564102564124</v>
      </c>
    </row>
    <row r="91" spans="1:29" ht="15">
      <c r="A91" s="47"/>
      <c r="B91" s="73"/>
      <c r="C91" s="73"/>
      <c r="D91" s="63">
        <v>4</v>
      </c>
      <c r="E91" s="48"/>
      <c r="F91" s="48"/>
      <c r="G91" s="48"/>
      <c r="H91" s="49">
        <v>15</v>
      </c>
      <c r="I91" s="53" t="str">
        <f t="shared" si="18"/>
        <v/>
      </c>
      <c r="J91" s="56">
        <f t="array" ref="J91">SUM(E91:H91/$AE$21:$AH$21)*AC91</f>
        <v>0.41806020066889643</v>
      </c>
      <c r="K91" s="26">
        <f t="shared" si="19"/>
        <v>0</v>
      </c>
      <c r="L91" s="13">
        <f t="shared" si="20"/>
        <v>0</v>
      </c>
      <c r="M91" s="13">
        <f t="shared" si="21"/>
        <v>0</v>
      </c>
      <c r="N91" s="14">
        <f t="shared" si="22"/>
        <v>0.15599999999999994</v>
      </c>
      <c r="O91" s="20">
        <f t="shared" si="34"/>
        <v>0.84400000000000008</v>
      </c>
      <c r="P91" s="19">
        <f t="shared" si="23"/>
        <v>113.71237458193983</v>
      </c>
      <c r="Q91" s="6">
        <f t="shared" si="24"/>
        <v>12.040133779264217</v>
      </c>
      <c r="R91" s="6">
        <f t="shared" si="25"/>
        <v>8.1521739130434803</v>
      </c>
      <c r="S91" s="15">
        <f t="shared" si="26"/>
        <v>-28.07692307692307</v>
      </c>
      <c r="T91" s="42" t="str">
        <f t="shared" si="31"/>
        <v/>
      </c>
      <c r="U91" s="42" t="str">
        <f t="shared" si="32"/>
        <v/>
      </c>
      <c r="V91" s="137" t="str">
        <f t="shared" si="33"/>
        <v/>
      </c>
      <c r="W91" s="140">
        <f t="shared" si="35"/>
        <v>0</v>
      </c>
      <c r="X91" s="83"/>
      <c r="Y91" s="3">
        <v>0</v>
      </c>
      <c r="Z91" s="5">
        <f t="shared" si="27"/>
        <v>45</v>
      </c>
      <c r="AA91" s="5">
        <f t="shared" si="28"/>
        <v>75</v>
      </c>
      <c r="AB91" s="8">
        <f t="shared" si="29"/>
        <v>9.3999999999999986</v>
      </c>
      <c r="AC91" s="3">
        <f t="shared" si="30"/>
        <v>6.4102564102564124</v>
      </c>
    </row>
    <row r="92" spans="1:29" ht="15">
      <c r="A92" s="47"/>
      <c r="B92" s="73"/>
      <c r="C92" s="73"/>
      <c r="D92" s="63">
        <v>4</v>
      </c>
      <c r="E92" s="48"/>
      <c r="F92" s="48"/>
      <c r="G92" s="48"/>
      <c r="H92" s="49">
        <v>15</v>
      </c>
      <c r="I92" s="53" t="str">
        <f t="shared" si="18"/>
        <v/>
      </c>
      <c r="J92" s="56">
        <f t="array" ref="J92">SUM(E92:H92/$AE$21:$AH$21)*AC92</f>
        <v>0.41806020066889643</v>
      </c>
      <c r="K92" s="26">
        <f t="shared" si="19"/>
        <v>0</v>
      </c>
      <c r="L92" s="13">
        <f t="shared" si="20"/>
        <v>0</v>
      </c>
      <c r="M92" s="13">
        <f t="shared" si="21"/>
        <v>0</v>
      </c>
      <c r="N92" s="14">
        <f t="shared" si="22"/>
        <v>0.15599999999999994</v>
      </c>
      <c r="O92" s="20">
        <f t="shared" si="34"/>
        <v>0.84400000000000008</v>
      </c>
      <c r="P92" s="19">
        <f t="shared" si="23"/>
        <v>113.71237458193983</v>
      </c>
      <c r="Q92" s="6">
        <f t="shared" si="24"/>
        <v>12.040133779264217</v>
      </c>
      <c r="R92" s="6">
        <f t="shared" si="25"/>
        <v>8.1521739130434803</v>
      </c>
      <c r="S92" s="15">
        <f t="shared" si="26"/>
        <v>-28.07692307692307</v>
      </c>
      <c r="T92" s="42" t="str">
        <f t="shared" si="31"/>
        <v/>
      </c>
      <c r="U92" s="42" t="str">
        <f t="shared" si="32"/>
        <v/>
      </c>
      <c r="V92" s="137" t="str">
        <f t="shared" si="33"/>
        <v/>
      </c>
      <c r="W92" s="140">
        <f t="shared" si="35"/>
        <v>0</v>
      </c>
      <c r="X92" s="83"/>
      <c r="Y92" s="3">
        <v>0</v>
      </c>
      <c r="Z92" s="5">
        <f t="shared" si="27"/>
        <v>45</v>
      </c>
      <c r="AA92" s="5">
        <f t="shared" si="28"/>
        <v>75</v>
      </c>
      <c r="AB92" s="8">
        <f t="shared" si="29"/>
        <v>9.3999999999999986</v>
      </c>
      <c r="AC92" s="3">
        <f t="shared" si="30"/>
        <v>6.4102564102564124</v>
      </c>
    </row>
    <row r="93" spans="1:29" ht="15">
      <c r="A93" s="47"/>
      <c r="B93" s="73"/>
      <c r="C93" s="73"/>
      <c r="D93" s="63">
        <v>4</v>
      </c>
      <c r="E93" s="48"/>
      <c r="F93" s="48"/>
      <c r="G93" s="48"/>
      <c r="H93" s="49">
        <v>15</v>
      </c>
      <c r="I93" s="53" t="str">
        <f t="shared" si="18"/>
        <v/>
      </c>
      <c r="J93" s="56">
        <f t="array" ref="J93">SUM(E93:H93/$AE$21:$AH$21)*AC93</f>
        <v>0.41806020066889643</v>
      </c>
      <c r="K93" s="26">
        <f t="shared" si="19"/>
        <v>0</v>
      </c>
      <c r="L93" s="13">
        <f t="shared" si="20"/>
        <v>0</v>
      </c>
      <c r="M93" s="13">
        <f t="shared" si="21"/>
        <v>0</v>
      </c>
      <c r="N93" s="14">
        <f t="shared" si="22"/>
        <v>0.15599999999999994</v>
      </c>
      <c r="O93" s="20">
        <f t="shared" si="34"/>
        <v>0.84400000000000008</v>
      </c>
      <c r="P93" s="19">
        <f t="shared" si="23"/>
        <v>113.71237458193983</v>
      </c>
      <c r="Q93" s="6">
        <f t="shared" si="24"/>
        <v>12.040133779264217</v>
      </c>
      <c r="R93" s="6">
        <f t="shared" si="25"/>
        <v>8.1521739130434803</v>
      </c>
      <c r="S93" s="15">
        <f t="shared" si="26"/>
        <v>-28.07692307692307</v>
      </c>
      <c r="T93" s="42" t="str">
        <f t="shared" si="31"/>
        <v/>
      </c>
      <c r="U93" s="42" t="str">
        <f t="shared" si="32"/>
        <v/>
      </c>
      <c r="V93" s="137" t="str">
        <f t="shared" si="33"/>
        <v/>
      </c>
      <c r="W93" s="140">
        <f t="shared" si="35"/>
        <v>0</v>
      </c>
      <c r="X93" s="83"/>
      <c r="Y93" s="3">
        <v>0</v>
      </c>
      <c r="Z93" s="5">
        <f t="shared" si="27"/>
        <v>45</v>
      </c>
      <c r="AA93" s="5">
        <f t="shared" si="28"/>
        <v>75</v>
      </c>
      <c r="AB93" s="8">
        <f t="shared" si="29"/>
        <v>9.3999999999999986</v>
      </c>
      <c r="AC93" s="3">
        <f t="shared" si="30"/>
        <v>6.4102564102564124</v>
      </c>
    </row>
    <row r="94" spans="1:29" ht="15">
      <c r="A94" s="47"/>
      <c r="B94" s="73"/>
      <c r="C94" s="73"/>
      <c r="D94" s="63">
        <v>4</v>
      </c>
      <c r="E94" s="48"/>
      <c r="F94" s="48"/>
      <c r="G94" s="48"/>
      <c r="H94" s="49">
        <v>15</v>
      </c>
      <c r="I94" s="53" t="str">
        <f t="shared" si="18"/>
        <v/>
      </c>
      <c r="J94" s="56">
        <f t="array" ref="J94">SUM(E94:H94/$AE$21:$AH$21)*AC94</f>
        <v>0.41806020066889643</v>
      </c>
      <c r="K94" s="26">
        <f t="shared" si="19"/>
        <v>0</v>
      </c>
      <c r="L94" s="13">
        <f t="shared" si="20"/>
        <v>0</v>
      </c>
      <c r="M94" s="13">
        <f t="shared" si="21"/>
        <v>0</v>
      </c>
      <c r="N94" s="14">
        <f t="shared" si="22"/>
        <v>0.15599999999999994</v>
      </c>
      <c r="O94" s="20">
        <f t="shared" si="34"/>
        <v>0.84400000000000008</v>
      </c>
      <c r="P94" s="19">
        <f t="shared" si="23"/>
        <v>113.71237458193983</v>
      </c>
      <c r="Q94" s="6">
        <f t="shared" si="24"/>
        <v>12.040133779264217</v>
      </c>
      <c r="R94" s="6">
        <f t="shared" si="25"/>
        <v>8.1521739130434803</v>
      </c>
      <c r="S94" s="15">
        <f t="shared" si="26"/>
        <v>-28.07692307692307</v>
      </c>
      <c r="T94" s="42" t="str">
        <f t="shared" si="31"/>
        <v/>
      </c>
      <c r="U94" s="42" t="str">
        <f t="shared" si="32"/>
        <v/>
      </c>
      <c r="V94" s="137" t="str">
        <f t="shared" si="33"/>
        <v/>
      </c>
      <c r="W94" s="140">
        <f t="shared" si="35"/>
        <v>0</v>
      </c>
      <c r="X94" s="83"/>
      <c r="Y94" s="3">
        <v>0</v>
      </c>
      <c r="Z94" s="5">
        <f t="shared" si="27"/>
        <v>45</v>
      </c>
      <c r="AA94" s="5">
        <f t="shared" si="28"/>
        <v>75</v>
      </c>
      <c r="AB94" s="8">
        <f t="shared" si="29"/>
        <v>9.3999999999999986</v>
      </c>
      <c r="AC94" s="3">
        <f t="shared" si="30"/>
        <v>6.4102564102564124</v>
      </c>
    </row>
    <row r="95" spans="1:29" ht="15">
      <c r="A95" s="47"/>
      <c r="B95" s="73"/>
      <c r="C95" s="73"/>
      <c r="D95" s="63">
        <v>4</v>
      </c>
      <c r="E95" s="48"/>
      <c r="F95" s="48"/>
      <c r="G95" s="48"/>
      <c r="H95" s="49">
        <v>15</v>
      </c>
      <c r="I95" s="53" t="str">
        <f t="shared" si="18"/>
        <v/>
      </c>
      <c r="J95" s="56">
        <f t="array" ref="J95">SUM(E95:H95/$AE$21:$AH$21)*AC95</f>
        <v>0.41806020066889643</v>
      </c>
      <c r="K95" s="26">
        <f t="shared" si="19"/>
        <v>0</v>
      </c>
      <c r="L95" s="13">
        <f t="shared" si="20"/>
        <v>0</v>
      </c>
      <c r="M95" s="13">
        <f t="shared" si="21"/>
        <v>0</v>
      </c>
      <c r="N95" s="14">
        <f t="shared" si="22"/>
        <v>0.15599999999999994</v>
      </c>
      <c r="O95" s="20">
        <f t="shared" si="34"/>
        <v>0.84400000000000008</v>
      </c>
      <c r="P95" s="19">
        <f t="shared" si="23"/>
        <v>113.71237458193983</v>
      </c>
      <c r="Q95" s="6">
        <f t="shared" si="24"/>
        <v>12.040133779264217</v>
      </c>
      <c r="R95" s="6">
        <f t="shared" si="25"/>
        <v>8.1521739130434803</v>
      </c>
      <c r="S95" s="15">
        <f t="shared" si="26"/>
        <v>-28.07692307692307</v>
      </c>
      <c r="T95" s="42" t="str">
        <f t="shared" si="31"/>
        <v/>
      </c>
      <c r="U95" s="42" t="str">
        <f t="shared" si="32"/>
        <v/>
      </c>
      <c r="V95" s="137" t="str">
        <f t="shared" si="33"/>
        <v/>
      </c>
      <c r="W95" s="140">
        <f t="shared" si="35"/>
        <v>0</v>
      </c>
      <c r="X95" s="83"/>
      <c r="Y95" s="3">
        <v>0</v>
      </c>
      <c r="Z95" s="5">
        <f t="shared" si="27"/>
        <v>45</v>
      </c>
      <c r="AA95" s="5">
        <f t="shared" si="28"/>
        <v>75</v>
      </c>
      <c r="AB95" s="8">
        <f t="shared" si="29"/>
        <v>9.3999999999999986</v>
      </c>
      <c r="AC95" s="3">
        <f t="shared" si="30"/>
        <v>6.4102564102564124</v>
      </c>
    </row>
    <row r="96" spans="1:29" ht="15">
      <c r="A96" s="47"/>
      <c r="B96" s="73"/>
      <c r="C96" s="73"/>
      <c r="D96" s="63">
        <v>4</v>
      </c>
      <c r="E96" s="48"/>
      <c r="F96" s="48"/>
      <c r="G96" s="48"/>
      <c r="H96" s="49">
        <v>15</v>
      </c>
      <c r="I96" s="53" t="str">
        <f t="shared" si="18"/>
        <v/>
      </c>
      <c r="J96" s="56">
        <f t="array" ref="J96">SUM(E96:H96/$AE$21:$AH$21)*AC96</f>
        <v>0.41806020066889643</v>
      </c>
      <c r="K96" s="26">
        <f t="shared" si="19"/>
        <v>0</v>
      </c>
      <c r="L96" s="13">
        <f t="shared" si="20"/>
        <v>0</v>
      </c>
      <c r="M96" s="13">
        <f t="shared" si="21"/>
        <v>0</v>
      </c>
      <c r="N96" s="14">
        <f t="shared" si="22"/>
        <v>0.15599999999999994</v>
      </c>
      <c r="O96" s="20">
        <f t="shared" si="34"/>
        <v>0.84400000000000008</v>
      </c>
      <c r="P96" s="19">
        <f t="shared" si="23"/>
        <v>113.71237458193983</v>
      </c>
      <c r="Q96" s="6">
        <f t="shared" si="24"/>
        <v>12.040133779264217</v>
      </c>
      <c r="R96" s="6">
        <f t="shared" si="25"/>
        <v>8.1521739130434803</v>
      </c>
      <c r="S96" s="15">
        <f t="shared" si="26"/>
        <v>-28.07692307692307</v>
      </c>
      <c r="T96" s="42" t="str">
        <f t="shared" si="31"/>
        <v/>
      </c>
      <c r="U96" s="42" t="str">
        <f t="shared" si="32"/>
        <v/>
      </c>
      <c r="V96" s="137" t="str">
        <f t="shared" si="33"/>
        <v/>
      </c>
      <c r="W96" s="140">
        <f t="shared" si="35"/>
        <v>0</v>
      </c>
      <c r="X96" s="83"/>
      <c r="Y96" s="3">
        <v>0</v>
      </c>
      <c r="Z96" s="5">
        <f t="shared" si="27"/>
        <v>45</v>
      </c>
      <c r="AA96" s="5">
        <f t="shared" si="28"/>
        <v>75</v>
      </c>
      <c r="AB96" s="8">
        <f t="shared" si="29"/>
        <v>9.3999999999999986</v>
      </c>
      <c r="AC96" s="3">
        <f t="shared" si="30"/>
        <v>6.4102564102564124</v>
      </c>
    </row>
    <row r="97" spans="1:29" ht="15">
      <c r="A97" s="47"/>
      <c r="B97" s="73"/>
      <c r="C97" s="73"/>
      <c r="D97" s="63">
        <v>4</v>
      </c>
      <c r="E97" s="48"/>
      <c r="F97" s="48"/>
      <c r="G97" s="48"/>
      <c r="H97" s="49">
        <v>15</v>
      </c>
      <c r="I97" s="53" t="str">
        <f t="shared" si="18"/>
        <v/>
      </c>
      <c r="J97" s="56">
        <f t="array" ref="J97">SUM(E97:H97/$AE$21:$AH$21)*AC97</f>
        <v>0.41806020066889643</v>
      </c>
      <c r="K97" s="26">
        <f t="shared" si="19"/>
        <v>0</v>
      </c>
      <c r="L97" s="13">
        <f t="shared" si="20"/>
        <v>0</v>
      </c>
      <c r="M97" s="13">
        <f t="shared" si="21"/>
        <v>0</v>
      </c>
      <c r="N97" s="14">
        <f t="shared" si="22"/>
        <v>0.15599999999999994</v>
      </c>
      <c r="O97" s="20">
        <f t="shared" si="34"/>
        <v>0.84400000000000008</v>
      </c>
      <c r="P97" s="19">
        <f t="shared" si="23"/>
        <v>113.71237458193983</v>
      </c>
      <c r="Q97" s="6">
        <f t="shared" si="24"/>
        <v>12.040133779264217</v>
      </c>
      <c r="R97" s="6">
        <f t="shared" si="25"/>
        <v>8.1521739130434803</v>
      </c>
      <c r="S97" s="15">
        <f t="shared" si="26"/>
        <v>-28.07692307692307</v>
      </c>
      <c r="T97" s="42" t="str">
        <f t="shared" si="31"/>
        <v/>
      </c>
      <c r="U97" s="42" t="str">
        <f t="shared" si="32"/>
        <v/>
      </c>
      <c r="V97" s="137" t="str">
        <f t="shared" si="33"/>
        <v/>
      </c>
      <c r="W97" s="140">
        <f t="shared" si="35"/>
        <v>0</v>
      </c>
      <c r="X97" s="83"/>
      <c r="Y97" s="3">
        <v>0</v>
      </c>
      <c r="Z97" s="5">
        <f t="shared" si="27"/>
        <v>45</v>
      </c>
      <c r="AA97" s="5">
        <f t="shared" si="28"/>
        <v>75</v>
      </c>
      <c r="AB97" s="8">
        <f t="shared" si="29"/>
        <v>9.3999999999999986</v>
      </c>
      <c r="AC97" s="3">
        <f t="shared" si="30"/>
        <v>6.4102564102564124</v>
      </c>
    </row>
    <row r="98" spans="1:29" ht="15">
      <c r="A98" s="47"/>
      <c r="B98" s="73"/>
      <c r="C98" s="73"/>
      <c r="D98" s="63">
        <v>4</v>
      </c>
      <c r="E98" s="48"/>
      <c r="F98" s="48"/>
      <c r="G98" s="48"/>
      <c r="H98" s="49">
        <v>15</v>
      </c>
      <c r="I98" s="53" t="str">
        <f t="shared" si="18"/>
        <v/>
      </c>
      <c r="J98" s="56">
        <f t="array" ref="J98">SUM(E98:H98/$AE$21:$AH$21)*AC98</f>
        <v>0.41806020066889643</v>
      </c>
      <c r="K98" s="26">
        <f t="shared" si="19"/>
        <v>0</v>
      </c>
      <c r="L98" s="13">
        <f t="shared" si="20"/>
        <v>0</v>
      </c>
      <c r="M98" s="13">
        <f t="shared" si="21"/>
        <v>0</v>
      </c>
      <c r="N98" s="14">
        <f t="shared" si="22"/>
        <v>0.15599999999999994</v>
      </c>
      <c r="O98" s="20">
        <f t="shared" si="34"/>
        <v>0.84400000000000008</v>
      </c>
      <c r="P98" s="19">
        <f t="shared" si="23"/>
        <v>113.71237458193983</v>
      </c>
      <c r="Q98" s="6">
        <f t="shared" si="24"/>
        <v>12.040133779264217</v>
      </c>
      <c r="R98" s="6">
        <f t="shared" si="25"/>
        <v>8.1521739130434803</v>
      </c>
      <c r="S98" s="15">
        <f t="shared" si="26"/>
        <v>-28.07692307692307</v>
      </c>
      <c r="T98" s="42" t="str">
        <f t="shared" si="31"/>
        <v/>
      </c>
      <c r="U98" s="42" t="str">
        <f t="shared" si="32"/>
        <v/>
      </c>
      <c r="V98" s="137" t="str">
        <f t="shared" si="33"/>
        <v/>
      </c>
      <c r="W98" s="140">
        <f t="shared" si="35"/>
        <v>0</v>
      </c>
      <c r="X98" s="83"/>
      <c r="Y98" s="3">
        <v>0</v>
      </c>
      <c r="Z98" s="5">
        <f t="shared" si="27"/>
        <v>45</v>
      </c>
      <c r="AA98" s="5">
        <f t="shared" si="28"/>
        <v>75</v>
      </c>
      <c r="AB98" s="8">
        <f t="shared" si="29"/>
        <v>9.3999999999999986</v>
      </c>
      <c r="AC98" s="3">
        <f t="shared" si="30"/>
        <v>6.4102564102564124</v>
      </c>
    </row>
    <row r="99" spans="1:29" ht="15">
      <c r="A99" s="47"/>
      <c r="B99" s="73"/>
      <c r="C99" s="73"/>
      <c r="D99" s="63">
        <v>4</v>
      </c>
      <c r="E99" s="48"/>
      <c r="F99" s="48"/>
      <c r="G99" s="48"/>
      <c r="H99" s="49">
        <v>15</v>
      </c>
      <c r="I99" s="53" t="str">
        <f t="shared" si="18"/>
        <v/>
      </c>
      <c r="J99" s="56">
        <f t="array" ref="J99">SUM(E99:H99/$AE$21:$AH$21)*AC99</f>
        <v>0.41806020066889643</v>
      </c>
      <c r="K99" s="26">
        <f t="shared" si="19"/>
        <v>0</v>
      </c>
      <c r="L99" s="13">
        <f t="shared" si="20"/>
        <v>0</v>
      </c>
      <c r="M99" s="13">
        <f t="shared" si="21"/>
        <v>0</v>
      </c>
      <c r="N99" s="14">
        <f t="shared" si="22"/>
        <v>0.15599999999999994</v>
      </c>
      <c r="O99" s="20">
        <f t="shared" si="34"/>
        <v>0.84400000000000008</v>
      </c>
      <c r="P99" s="19">
        <f t="shared" si="23"/>
        <v>113.71237458193983</v>
      </c>
      <c r="Q99" s="6">
        <f t="shared" si="24"/>
        <v>12.040133779264217</v>
      </c>
      <c r="R99" s="6">
        <f t="shared" si="25"/>
        <v>8.1521739130434803</v>
      </c>
      <c r="S99" s="15">
        <f t="shared" si="26"/>
        <v>-28.07692307692307</v>
      </c>
      <c r="T99" s="42" t="str">
        <f t="shared" si="31"/>
        <v/>
      </c>
      <c r="U99" s="42" t="str">
        <f t="shared" si="32"/>
        <v/>
      </c>
      <c r="V99" s="137" t="str">
        <f t="shared" si="33"/>
        <v/>
      </c>
      <c r="W99" s="140">
        <f t="shared" si="35"/>
        <v>0</v>
      </c>
      <c r="X99" s="83"/>
      <c r="Y99" s="3">
        <v>0</v>
      </c>
      <c r="Z99" s="5">
        <f t="shared" si="27"/>
        <v>45</v>
      </c>
      <c r="AA99" s="5">
        <f t="shared" si="28"/>
        <v>75</v>
      </c>
      <c r="AB99" s="8">
        <f t="shared" si="29"/>
        <v>9.3999999999999986</v>
      </c>
      <c r="AC99" s="3">
        <f t="shared" si="30"/>
        <v>6.4102564102564124</v>
      </c>
    </row>
    <row r="100" spans="1:29" ht="15">
      <c r="A100" s="47"/>
      <c r="B100" s="73"/>
      <c r="C100" s="73"/>
      <c r="D100" s="63">
        <v>4</v>
      </c>
      <c r="E100" s="48"/>
      <c r="F100" s="48"/>
      <c r="G100" s="48"/>
      <c r="H100" s="49">
        <v>15</v>
      </c>
      <c r="I100" s="53" t="str">
        <f t="shared" si="18"/>
        <v/>
      </c>
      <c r="J100" s="56">
        <f t="array" ref="J100">SUM(E100:H100/$AE$21:$AH$21)*AC100</f>
        <v>0.41806020066889643</v>
      </c>
      <c r="K100" s="26">
        <f t="shared" si="19"/>
        <v>0</v>
      </c>
      <c r="L100" s="13">
        <f t="shared" si="20"/>
        <v>0</v>
      </c>
      <c r="M100" s="13">
        <f t="shared" si="21"/>
        <v>0</v>
      </c>
      <c r="N100" s="14">
        <f t="shared" si="22"/>
        <v>0.15599999999999994</v>
      </c>
      <c r="O100" s="20">
        <f t="shared" si="34"/>
        <v>0.84400000000000008</v>
      </c>
      <c r="P100" s="19">
        <f t="shared" si="23"/>
        <v>113.71237458193983</v>
      </c>
      <c r="Q100" s="6">
        <f t="shared" si="24"/>
        <v>12.040133779264217</v>
      </c>
      <c r="R100" s="6">
        <f t="shared" si="25"/>
        <v>8.1521739130434803</v>
      </c>
      <c r="S100" s="15">
        <f t="shared" si="26"/>
        <v>-28.07692307692307</v>
      </c>
      <c r="T100" s="42" t="str">
        <f t="shared" si="31"/>
        <v/>
      </c>
      <c r="U100" s="42" t="str">
        <f t="shared" si="32"/>
        <v/>
      </c>
      <c r="V100" s="137" t="str">
        <f t="shared" si="33"/>
        <v/>
      </c>
      <c r="W100" s="140">
        <f t="shared" si="35"/>
        <v>0</v>
      </c>
      <c r="X100" s="83"/>
      <c r="Y100" s="3">
        <v>0</v>
      </c>
      <c r="Z100" s="5">
        <f t="shared" si="27"/>
        <v>45</v>
      </c>
      <c r="AA100" s="5">
        <f t="shared" si="28"/>
        <v>75</v>
      </c>
      <c r="AB100" s="8">
        <f t="shared" si="29"/>
        <v>9.3999999999999986</v>
      </c>
      <c r="AC100" s="3">
        <f t="shared" si="30"/>
        <v>6.4102564102564124</v>
      </c>
    </row>
    <row r="101" spans="1:29" ht="15">
      <c r="A101" s="47"/>
      <c r="B101" s="73"/>
      <c r="C101" s="73"/>
      <c r="D101" s="63">
        <v>4</v>
      </c>
      <c r="E101" s="48"/>
      <c r="F101" s="48"/>
      <c r="G101" s="48"/>
      <c r="H101" s="49">
        <v>15</v>
      </c>
      <c r="I101" s="53" t="str">
        <f t="shared" si="18"/>
        <v/>
      </c>
      <c r="J101" s="56">
        <f t="array" ref="J101">SUM(E101:H101/$AE$21:$AH$21)*AC101</f>
        <v>0.41806020066889643</v>
      </c>
      <c r="K101" s="26">
        <f t="shared" si="19"/>
        <v>0</v>
      </c>
      <c r="L101" s="13">
        <f t="shared" si="20"/>
        <v>0</v>
      </c>
      <c r="M101" s="13">
        <f t="shared" si="21"/>
        <v>0</v>
      </c>
      <c r="N101" s="14">
        <f t="shared" si="22"/>
        <v>0.15599999999999994</v>
      </c>
      <c r="O101" s="20">
        <f t="shared" si="34"/>
        <v>0.84400000000000008</v>
      </c>
      <c r="P101" s="19">
        <f t="shared" si="23"/>
        <v>113.71237458193983</v>
      </c>
      <c r="Q101" s="6">
        <f t="shared" si="24"/>
        <v>12.040133779264217</v>
      </c>
      <c r="R101" s="6">
        <f t="shared" si="25"/>
        <v>8.1521739130434803</v>
      </c>
      <c r="S101" s="15">
        <f t="shared" si="26"/>
        <v>-28.07692307692307</v>
      </c>
      <c r="T101" s="42" t="str">
        <f t="shared" si="31"/>
        <v/>
      </c>
      <c r="U101" s="42" t="str">
        <f t="shared" si="32"/>
        <v/>
      </c>
      <c r="V101" s="137" t="str">
        <f t="shared" si="33"/>
        <v/>
      </c>
      <c r="W101" s="140">
        <f t="shared" si="35"/>
        <v>0</v>
      </c>
      <c r="X101" s="83"/>
      <c r="Y101" s="3">
        <v>0</v>
      </c>
      <c r="Z101" s="5">
        <f t="shared" si="27"/>
        <v>45</v>
      </c>
      <c r="AA101" s="5">
        <f t="shared" si="28"/>
        <v>75</v>
      </c>
      <c r="AB101" s="8">
        <f t="shared" si="29"/>
        <v>9.3999999999999986</v>
      </c>
      <c r="AC101" s="3">
        <f t="shared" si="30"/>
        <v>6.4102564102564124</v>
      </c>
    </row>
    <row r="102" spans="1:29" ht="15">
      <c r="A102" s="47"/>
      <c r="B102" s="73"/>
      <c r="C102" s="73"/>
      <c r="D102" s="63">
        <v>4</v>
      </c>
      <c r="E102" s="48"/>
      <c r="F102" s="48"/>
      <c r="G102" s="48"/>
      <c r="H102" s="49">
        <v>15</v>
      </c>
      <c r="I102" s="53" t="str">
        <f t="shared" ref="I102:I165" si="36">IFERROR(E102/F102,"")</f>
        <v/>
      </c>
      <c r="J102" s="56">
        <f t="array" ref="J102">SUM(E102:H102/$AE$21:$AH$21)*AC102</f>
        <v>0.41806020066889643</v>
      </c>
      <c r="K102" s="26">
        <f t="shared" ref="K102:K165" si="37">E102/$AE$21/$J102</f>
        <v>0</v>
      </c>
      <c r="L102" s="13">
        <f t="shared" ref="L102:L165" si="38">F102/$AF$21/$J102</f>
        <v>0</v>
      </c>
      <c r="M102" s="13">
        <f t="shared" ref="M102:M165" si="39">G102/$AG$21/$J102</f>
        <v>0</v>
      </c>
      <c r="N102" s="14">
        <f t="shared" ref="N102:N165" si="40">H102/$AH$21/$J102</f>
        <v>0.15599999999999994</v>
      </c>
      <c r="O102" s="20">
        <f t="shared" si="34"/>
        <v>0.84400000000000008</v>
      </c>
      <c r="P102" s="19">
        <f t="shared" ref="P102:P165" si="41">-(K102-AE$23)*AE$21*$J102*2</f>
        <v>113.71237458193983</v>
      </c>
      <c r="Q102" s="6">
        <f t="shared" ref="Q102:Q165" si="42">-(L102-AF$23)*AF$21*$J102*2</f>
        <v>12.040133779264217</v>
      </c>
      <c r="R102" s="6">
        <f t="shared" ref="R102:R165" si="43">-(M102-AG$23)*AG$21*$J102*2</f>
        <v>8.1521739130434803</v>
      </c>
      <c r="S102" s="15">
        <f t="shared" ref="S102:S165" si="44">-(N102-AH$23)*AH$21*$J102*2</f>
        <v>-28.07692307692307</v>
      </c>
      <c r="T102" s="42" t="str">
        <f t="shared" si="31"/>
        <v/>
      </c>
      <c r="U102" s="42" t="str">
        <f t="shared" si="32"/>
        <v/>
      </c>
      <c r="V102" s="137" t="str">
        <f t="shared" si="33"/>
        <v/>
      </c>
      <c r="W102" s="140">
        <f t="shared" si="35"/>
        <v>0</v>
      </c>
      <c r="X102" s="83"/>
      <c r="Y102" s="3">
        <v>0</v>
      </c>
      <c r="Z102" s="5">
        <f t="shared" ref="Z102:Z165" si="45">(7-D102)*15</f>
        <v>45</v>
      </c>
      <c r="AA102" s="5">
        <f t="shared" ref="AA102:AA165" si="46">195-(30*D102)</f>
        <v>75</v>
      </c>
      <c r="AB102" s="8">
        <f t="shared" ref="AB102:AB165" si="47">17.4-(2*D102)</f>
        <v>9.3999999999999986</v>
      </c>
      <c r="AC102" s="3">
        <f t="shared" ref="AC102:AC165" si="48">100/(100-AB102-MAX(Y102:AA102))</f>
        <v>6.4102564102564124</v>
      </c>
    </row>
    <row r="103" spans="1:29" ht="15">
      <c r="A103" s="47"/>
      <c r="B103" s="73"/>
      <c r="C103" s="73"/>
      <c r="D103" s="63">
        <v>4</v>
      </c>
      <c r="E103" s="48"/>
      <c r="F103" s="48"/>
      <c r="G103" s="48"/>
      <c r="H103" s="49">
        <v>15</v>
      </c>
      <c r="I103" s="53" t="str">
        <f t="shared" si="36"/>
        <v/>
      </c>
      <c r="J103" s="56">
        <f t="array" ref="J103">SUM(E103:H103/$AE$21:$AH$21)*AC103</f>
        <v>0.41806020066889643</v>
      </c>
      <c r="K103" s="26">
        <f t="shared" si="37"/>
        <v>0</v>
      </c>
      <c r="L103" s="13">
        <f t="shared" si="38"/>
        <v>0</v>
      </c>
      <c r="M103" s="13">
        <f t="shared" si="39"/>
        <v>0</v>
      </c>
      <c r="N103" s="14">
        <f t="shared" si="40"/>
        <v>0.15599999999999994</v>
      </c>
      <c r="O103" s="20">
        <f t="shared" si="34"/>
        <v>0.84400000000000008</v>
      </c>
      <c r="P103" s="19">
        <f t="shared" si="41"/>
        <v>113.71237458193983</v>
      </c>
      <c r="Q103" s="6">
        <f t="shared" si="42"/>
        <v>12.040133779264217</v>
      </c>
      <c r="R103" s="6">
        <f t="shared" si="43"/>
        <v>8.1521739130434803</v>
      </c>
      <c r="S103" s="15">
        <f t="shared" si="44"/>
        <v>-28.07692307692307</v>
      </c>
      <c r="T103" s="42" t="str">
        <f t="shared" si="31"/>
        <v/>
      </c>
      <c r="U103" s="42" t="str">
        <f t="shared" si="32"/>
        <v/>
      </c>
      <c r="V103" s="137" t="str">
        <f t="shared" si="33"/>
        <v/>
      </c>
      <c r="W103" s="140">
        <f t="shared" si="35"/>
        <v>0</v>
      </c>
      <c r="X103" s="83"/>
      <c r="Y103" s="3">
        <v>0</v>
      </c>
      <c r="Z103" s="5">
        <f t="shared" si="45"/>
        <v>45</v>
      </c>
      <c r="AA103" s="5">
        <f t="shared" si="46"/>
        <v>75</v>
      </c>
      <c r="AB103" s="8">
        <f t="shared" si="47"/>
        <v>9.3999999999999986</v>
      </c>
      <c r="AC103" s="3">
        <f t="shared" si="48"/>
        <v>6.4102564102564124</v>
      </c>
    </row>
    <row r="104" spans="1:29" ht="15">
      <c r="A104" s="47"/>
      <c r="B104" s="73"/>
      <c r="C104" s="73"/>
      <c r="D104" s="63">
        <v>4</v>
      </c>
      <c r="E104" s="48"/>
      <c r="F104" s="48"/>
      <c r="G104" s="48"/>
      <c r="H104" s="49">
        <v>15</v>
      </c>
      <c r="I104" s="53" t="str">
        <f t="shared" si="36"/>
        <v/>
      </c>
      <c r="J104" s="56">
        <f t="array" ref="J104">SUM(E104:H104/$AE$21:$AH$21)*AC104</f>
        <v>0.41806020066889643</v>
      </c>
      <c r="K104" s="26">
        <f t="shared" si="37"/>
        <v>0</v>
      </c>
      <c r="L104" s="13">
        <f t="shared" si="38"/>
        <v>0</v>
      </c>
      <c r="M104" s="13">
        <f t="shared" si="39"/>
        <v>0</v>
      </c>
      <c r="N104" s="14">
        <f t="shared" si="40"/>
        <v>0.15599999999999994</v>
      </c>
      <c r="O104" s="20">
        <f t="shared" si="34"/>
        <v>0.84400000000000008</v>
      </c>
      <c r="P104" s="19">
        <f t="shared" si="41"/>
        <v>113.71237458193983</v>
      </c>
      <c r="Q104" s="6">
        <f t="shared" si="42"/>
        <v>12.040133779264217</v>
      </c>
      <c r="R104" s="6">
        <f t="shared" si="43"/>
        <v>8.1521739130434803</v>
      </c>
      <c r="S104" s="15">
        <f t="shared" si="44"/>
        <v>-28.07692307692307</v>
      </c>
      <c r="T104" s="42" t="str">
        <f t="shared" si="31"/>
        <v/>
      </c>
      <c r="U104" s="42" t="str">
        <f t="shared" si="32"/>
        <v/>
      </c>
      <c r="V104" s="137" t="str">
        <f t="shared" si="33"/>
        <v/>
      </c>
      <c r="W104" s="140">
        <f t="shared" si="35"/>
        <v>0</v>
      </c>
      <c r="X104" s="83"/>
      <c r="Y104" s="3">
        <v>0</v>
      </c>
      <c r="Z104" s="5">
        <f t="shared" si="45"/>
        <v>45</v>
      </c>
      <c r="AA104" s="5">
        <f t="shared" si="46"/>
        <v>75</v>
      </c>
      <c r="AB104" s="8">
        <f t="shared" si="47"/>
        <v>9.3999999999999986</v>
      </c>
      <c r="AC104" s="3">
        <f t="shared" si="48"/>
        <v>6.4102564102564124</v>
      </c>
    </row>
    <row r="105" spans="1:29" ht="15">
      <c r="A105" s="47"/>
      <c r="B105" s="73"/>
      <c r="C105" s="73"/>
      <c r="D105" s="63">
        <v>4</v>
      </c>
      <c r="E105" s="48"/>
      <c r="F105" s="48"/>
      <c r="G105" s="48"/>
      <c r="H105" s="49">
        <v>15</v>
      </c>
      <c r="I105" s="53" t="str">
        <f t="shared" si="36"/>
        <v/>
      </c>
      <c r="J105" s="56">
        <f t="array" ref="J105">SUM(E105:H105/$AE$21:$AH$21)*AC105</f>
        <v>0.41806020066889643</v>
      </c>
      <c r="K105" s="26">
        <f t="shared" si="37"/>
        <v>0</v>
      </c>
      <c r="L105" s="13">
        <f t="shared" si="38"/>
        <v>0</v>
      </c>
      <c r="M105" s="13">
        <f t="shared" si="39"/>
        <v>0</v>
      </c>
      <c r="N105" s="14">
        <f t="shared" si="40"/>
        <v>0.15599999999999994</v>
      </c>
      <c r="O105" s="20">
        <f t="shared" si="34"/>
        <v>0.84400000000000008</v>
      </c>
      <c r="P105" s="19">
        <f t="shared" si="41"/>
        <v>113.71237458193983</v>
      </c>
      <c r="Q105" s="6">
        <f t="shared" si="42"/>
        <v>12.040133779264217</v>
      </c>
      <c r="R105" s="6">
        <f t="shared" si="43"/>
        <v>8.1521739130434803</v>
      </c>
      <c r="S105" s="15">
        <f t="shared" si="44"/>
        <v>-28.07692307692307</v>
      </c>
      <c r="T105" s="42" t="str">
        <f t="shared" si="31"/>
        <v/>
      </c>
      <c r="U105" s="42" t="str">
        <f t="shared" si="32"/>
        <v/>
      </c>
      <c r="V105" s="137" t="str">
        <f t="shared" si="33"/>
        <v/>
      </c>
      <c r="W105" s="140">
        <f t="shared" si="35"/>
        <v>0</v>
      </c>
      <c r="X105" s="83"/>
      <c r="Y105" s="3">
        <v>0</v>
      </c>
      <c r="Z105" s="5">
        <f t="shared" si="45"/>
        <v>45</v>
      </c>
      <c r="AA105" s="5">
        <f t="shared" si="46"/>
        <v>75</v>
      </c>
      <c r="AB105" s="8">
        <f t="shared" si="47"/>
        <v>9.3999999999999986</v>
      </c>
      <c r="AC105" s="3">
        <f t="shared" si="48"/>
        <v>6.4102564102564124</v>
      </c>
    </row>
    <row r="106" spans="1:29" ht="15">
      <c r="A106" s="47"/>
      <c r="B106" s="73"/>
      <c r="C106" s="73"/>
      <c r="D106" s="63">
        <v>4</v>
      </c>
      <c r="E106" s="48"/>
      <c r="F106" s="48"/>
      <c r="G106" s="48"/>
      <c r="H106" s="49">
        <v>15</v>
      </c>
      <c r="I106" s="53" t="str">
        <f t="shared" si="36"/>
        <v/>
      </c>
      <c r="J106" s="56">
        <f t="array" ref="J106">SUM(E106:H106/$AE$21:$AH$21)*AC106</f>
        <v>0.41806020066889643</v>
      </c>
      <c r="K106" s="26">
        <f t="shared" si="37"/>
        <v>0</v>
      </c>
      <c r="L106" s="13">
        <f t="shared" si="38"/>
        <v>0</v>
      </c>
      <c r="M106" s="13">
        <f t="shared" si="39"/>
        <v>0</v>
      </c>
      <c r="N106" s="14">
        <f t="shared" si="40"/>
        <v>0.15599999999999994</v>
      </c>
      <c r="O106" s="20">
        <f t="shared" si="34"/>
        <v>0.84400000000000008</v>
      </c>
      <c r="P106" s="19">
        <f t="shared" si="41"/>
        <v>113.71237458193983</v>
      </c>
      <c r="Q106" s="6">
        <f t="shared" si="42"/>
        <v>12.040133779264217</v>
      </c>
      <c r="R106" s="6">
        <f t="shared" si="43"/>
        <v>8.1521739130434803</v>
      </c>
      <c r="S106" s="15">
        <f t="shared" si="44"/>
        <v>-28.07692307692307</v>
      </c>
      <c r="T106" s="42" t="str">
        <f t="shared" si="31"/>
        <v/>
      </c>
      <c r="U106" s="42" t="str">
        <f t="shared" si="32"/>
        <v/>
      </c>
      <c r="V106" s="137" t="str">
        <f t="shared" si="33"/>
        <v/>
      </c>
      <c r="W106" s="140">
        <f t="shared" si="35"/>
        <v>0</v>
      </c>
      <c r="X106" s="83"/>
      <c r="Y106" s="3">
        <v>0</v>
      </c>
      <c r="Z106" s="5">
        <f t="shared" si="45"/>
        <v>45</v>
      </c>
      <c r="AA106" s="5">
        <f t="shared" si="46"/>
        <v>75</v>
      </c>
      <c r="AB106" s="8">
        <f t="shared" si="47"/>
        <v>9.3999999999999986</v>
      </c>
      <c r="AC106" s="3">
        <f t="shared" si="48"/>
        <v>6.4102564102564124</v>
      </c>
    </row>
    <row r="107" spans="1:29" ht="15">
      <c r="A107" s="47"/>
      <c r="B107" s="73"/>
      <c r="C107" s="73"/>
      <c r="D107" s="63">
        <v>4</v>
      </c>
      <c r="E107" s="48"/>
      <c r="F107" s="48"/>
      <c r="G107" s="48"/>
      <c r="H107" s="49">
        <v>15</v>
      </c>
      <c r="I107" s="53" t="str">
        <f t="shared" si="36"/>
        <v/>
      </c>
      <c r="J107" s="56">
        <f t="array" ref="J107">SUM(E107:H107/$AE$21:$AH$21)*AC107</f>
        <v>0.41806020066889643</v>
      </c>
      <c r="K107" s="26">
        <f t="shared" si="37"/>
        <v>0</v>
      </c>
      <c r="L107" s="13">
        <f t="shared" si="38"/>
        <v>0</v>
      </c>
      <c r="M107" s="13">
        <f t="shared" si="39"/>
        <v>0</v>
      </c>
      <c r="N107" s="14">
        <f t="shared" si="40"/>
        <v>0.15599999999999994</v>
      </c>
      <c r="O107" s="20">
        <f t="shared" si="34"/>
        <v>0.84400000000000008</v>
      </c>
      <c r="P107" s="19">
        <f t="shared" si="41"/>
        <v>113.71237458193983</v>
      </c>
      <c r="Q107" s="6">
        <f t="shared" si="42"/>
        <v>12.040133779264217</v>
      </c>
      <c r="R107" s="6">
        <f t="shared" si="43"/>
        <v>8.1521739130434803</v>
      </c>
      <c r="S107" s="15">
        <f t="shared" si="44"/>
        <v>-28.07692307692307</v>
      </c>
      <c r="T107" s="42" t="str">
        <f t="shared" si="31"/>
        <v/>
      </c>
      <c r="U107" s="42" t="str">
        <f t="shared" si="32"/>
        <v/>
      </c>
      <c r="V107" s="137" t="str">
        <f t="shared" si="33"/>
        <v/>
      </c>
      <c r="W107" s="140">
        <f t="shared" si="35"/>
        <v>0</v>
      </c>
      <c r="X107" s="83"/>
      <c r="Y107" s="3">
        <v>0</v>
      </c>
      <c r="Z107" s="5">
        <f t="shared" si="45"/>
        <v>45</v>
      </c>
      <c r="AA107" s="5">
        <f t="shared" si="46"/>
        <v>75</v>
      </c>
      <c r="AB107" s="8">
        <f t="shared" si="47"/>
        <v>9.3999999999999986</v>
      </c>
      <c r="AC107" s="3">
        <f t="shared" si="48"/>
        <v>6.4102564102564124</v>
      </c>
    </row>
    <row r="108" spans="1:29" ht="15">
      <c r="A108" s="47"/>
      <c r="B108" s="73"/>
      <c r="C108" s="73"/>
      <c r="D108" s="63">
        <v>4</v>
      </c>
      <c r="E108" s="48"/>
      <c r="F108" s="48"/>
      <c r="G108" s="48"/>
      <c r="H108" s="49">
        <v>15</v>
      </c>
      <c r="I108" s="53" t="str">
        <f t="shared" si="36"/>
        <v/>
      </c>
      <c r="J108" s="56">
        <f t="array" ref="J108">SUM(E108:H108/$AE$21:$AH$21)*AC108</f>
        <v>0.41806020066889643</v>
      </c>
      <c r="K108" s="26">
        <f t="shared" si="37"/>
        <v>0</v>
      </c>
      <c r="L108" s="13">
        <f t="shared" si="38"/>
        <v>0</v>
      </c>
      <c r="M108" s="13">
        <f t="shared" si="39"/>
        <v>0</v>
      </c>
      <c r="N108" s="14">
        <f t="shared" si="40"/>
        <v>0.15599999999999994</v>
      </c>
      <c r="O108" s="20">
        <f t="shared" si="34"/>
        <v>0.84400000000000008</v>
      </c>
      <c r="P108" s="19">
        <f t="shared" si="41"/>
        <v>113.71237458193983</v>
      </c>
      <c r="Q108" s="6">
        <f t="shared" si="42"/>
        <v>12.040133779264217</v>
      </c>
      <c r="R108" s="6">
        <f t="shared" si="43"/>
        <v>8.1521739130434803</v>
      </c>
      <c r="S108" s="15">
        <f t="shared" si="44"/>
        <v>-28.07692307692307</v>
      </c>
      <c r="T108" s="42" t="str">
        <f t="shared" si="31"/>
        <v/>
      </c>
      <c r="U108" s="42" t="str">
        <f t="shared" si="32"/>
        <v/>
      </c>
      <c r="V108" s="137" t="str">
        <f t="shared" si="33"/>
        <v/>
      </c>
      <c r="W108" s="140">
        <f t="shared" si="35"/>
        <v>0</v>
      </c>
      <c r="X108" s="83"/>
      <c r="Y108" s="3">
        <v>0</v>
      </c>
      <c r="Z108" s="5">
        <f t="shared" si="45"/>
        <v>45</v>
      </c>
      <c r="AA108" s="5">
        <f t="shared" si="46"/>
        <v>75</v>
      </c>
      <c r="AB108" s="8">
        <f t="shared" si="47"/>
        <v>9.3999999999999986</v>
      </c>
      <c r="AC108" s="3">
        <f t="shared" si="48"/>
        <v>6.4102564102564124</v>
      </c>
    </row>
    <row r="109" spans="1:29" ht="15">
      <c r="A109" s="47"/>
      <c r="B109" s="73"/>
      <c r="C109" s="73"/>
      <c r="D109" s="63">
        <v>4</v>
      </c>
      <c r="E109" s="48"/>
      <c r="F109" s="48"/>
      <c r="G109" s="48"/>
      <c r="H109" s="49">
        <v>15</v>
      </c>
      <c r="I109" s="53" t="str">
        <f t="shared" si="36"/>
        <v/>
      </c>
      <c r="J109" s="56">
        <f t="array" ref="J109">SUM(E109:H109/$AE$21:$AH$21)*AC109</f>
        <v>0.41806020066889643</v>
      </c>
      <c r="K109" s="26">
        <f t="shared" si="37"/>
        <v>0</v>
      </c>
      <c r="L109" s="13">
        <f t="shared" si="38"/>
        <v>0</v>
      </c>
      <c r="M109" s="13">
        <f t="shared" si="39"/>
        <v>0</v>
      </c>
      <c r="N109" s="14">
        <f t="shared" si="40"/>
        <v>0.15599999999999994</v>
      </c>
      <c r="O109" s="20">
        <f t="shared" si="34"/>
        <v>0.84400000000000008</v>
      </c>
      <c r="P109" s="19">
        <f t="shared" si="41"/>
        <v>113.71237458193983</v>
      </c>
      <c r="Q109" s="6">
        <f t="shared" si="42"/>
        <v>12.040133779264217</v>
      </c>
      <c r="R109" s="6">
        <f t="shared" si="43"/>
        <v>8.1521739130434803</v>
      </c>
      <c r="S109" s="15">
        <f t="shared" si="44"/>
        <v>-28.07692307692307</v>
      </c>
      <c r="T109" s="42" t="str">
        <f t="shared" si="31"/>
        <v/>
      </c>
      <c r="U109" s="42" t="str">
        <f t="shared" si="32"/>
        <v/>
      </c>
      <c r="V109" s="137" t="str">
        <f t="shared" si="33"/>
        <v/>
      </c>
      <c r="W109" s="140">
        <f t="shared" si="35"/>
        <v>0</v>
      </c>
      <c r="X109" s="83"/>
      <c r="Y109" s="3">
        <v>0</v>
      </c>
      <c r="Z109" s="5">
        <f t="shared" si="45"/>
        <v>45</v>
      </c>
      <c r="AA109" s="5">
        <f t="shared" si="46"/>
        <v>75</v>
      </c>
      <c r="AB109" s="8">
        <f t="shared" si="47"/>
        <v>9.3999999999999986</v>
      </c>
      <c r="AC109" s="3">
        <f t="shared" si="48"/>
        <v>6.4102564102564124</v>
      </c>
    </row>
    <row r="110" spans="1:29" ht="15">
      <c r="A110" s="47"/>
      <c r="B110" s="73"/>
      <c r="C110" s="73"/>
      <c r="D110" s="63">
        <v>4</v>
      </c>
      <c r="E110" s="48"/>
      <c r="F110" s="48"/>
      <c r="G110" s="48"/>
      <c r="H110" s="49">
        <v>15</v>
      </c>
      <c r="I110" s="53" t="str">
        <f t="shared" si="36"/>
        <v/>
      </c>
      <c r="J110" s="56">
        <f t="array" ref="J110">SUM(E110:H110/$AE$21:$AH$21)*AC110</f>
        <v>0.41806020066889643</v>
      </c>
      <c r="K110" s="26">
        <f t="shared" si="37"/>
        <v>0</v>
      </c>
      <c r="L110" s="13">
        <f t="shared" si="38"/>
        <v>0</v>
      </c>
      <c r="M110" s="13">
        <f t="shared" si="39"/>
        <v>0</v>
      </c>
      <c r="N110" s="14">
        <f t="shared" si="40"/>
        <v>0.15599999999999994</v>
      </c>
      <c r="O110" s="20">
        <f t="shared" si="34"/>
        <v>0.84400000000000008</v>
      </c>
      <c r="P110" s="19">
        <f t="shared" si="41"/>
        <v>113.71237458193983</v>
      </c>
      <c r="Q110" s="6">
        <f t="shared" si="42"/>
        <v>12.040133779264217</v>
      </c>
      <c r="R110" s="6">
        <f t="shared" si="43"/>
        <v>8.1521739130434803</v>
      </c>
      <c r="S110" s="15">
        <f t="shared" si="44"/>
        <v>-28.07692307692307</v>
      </c>
      <c r="T110" s="42" t="str">
        <f t="shared" si="31"/>
        <v/>
      </c>
      <c r="U110" s="42" t="str">
        <f t="shared" si="32"/>
        <v/>
      </c>
      <c r="V110" s="137" t="str">
        <f t="shared" si="33"/>
        <v/>
      </c>
      <c r="W110" s="140">
        <f t="shared" si="35"/>
        <v>0</v>
      </c>
      <c r="X110" s="83"/>
      <c r="Y110" s="3">
        <v>0</v>
      </c>
      <c r="Z110" s="5">
        <f t="shared" si="45"/>
        <v>45</v>
      </c>
      <c r="AA110" s="5">
        <f t="shared" si="46"/>
        <v>75</v>
      </c>
      <c r="AB110" s="8">
        <f t="shared" si="47"/>
        <v>9.3999999999999986</v>
      </c>
      <c r="AC110" s="3">
        <f t="shared" si="48"/>
        <v>6.4102564102564124</v>
      </c>
    </row>
    <row r="111" spans="1:29" ht="15">
      <c r="A111" s="47"/>
      <c r="B111" s="73"/>
      <c r="C111" s="73"/>
      <c r="D111" s="63">
        <v>4</v>
      </c>
      <c r="E111" s="48"/>
      <c r="F111" s="48"/>
      <c r="G111" s="48"/>
      <c r="H111" s="49">
        <v>15</v>
      </c>
      <c r="I111" s="53" t="str">
        <f t="shared" si="36"/>
        <v/>
      </c>
      <c r="J111" s="56">
        <f t="array" ref="J111">SUM(E111:H111/$AE$21:$AH$21)*AC111</f>
        <v>0.41806020066889643</v>
      </c>
      <c r="K111" s="26">
        <f t="shared" si="37"/>
        <v>0</v>
      </c>
      <c r="L111" s="13">
        <f t="shared" si="38"/>
        <v>0</v>
      </c>
      <c r="M111" s="13">
        <f t="shared" si="39"/>
        <v>0</v>
      </c>
      <c r="N111" s="14">
        <f t="shared" si="40"/>
        <v>0.15599999999999994</v>
      </c>
      <c r="O111" s="20">
        <f t="shared" si="34"/>
        <v>0.84400000000000008</v>
      </c>
      <c r="P111" s="19">
        <f t="shared" si="41"/>
        <v>113.71237458193983</v>
      </c>
      <c r="Q111" s="6">
        <f t="shared" si="42"/>
        <v>12.040133779264217</v>
      </c>
      <c r="R111" s="6">
        <f t="shared" si="43"/>
        <v>8.1521739130434803</v>
      </c>
      <c r="S111" s="15">
        <f t="shared" si="44"/>
        <v>-28.07692307692307</v>
      </c>
      <c r="T111" s="42" t="str">
        <f t="shared" si="31"/>
        <v/>
      </c>
      <c r="U111" s="42" t="str">
        <f t="shared" si="32"/>
        <v/>
      </c>
      <c r="V111" s="137" t="str">
        <f t="shared" si="33"/>
        <v/>
      </c>
      <c r="W111" s="140">
        <f t="shared" si="35"/>
        <v>0</v>
      </c>
      <c r="X111" s="83"/>
      <c r="Y111" s="3">
        <v>0</v>
      </c>
      <c r="Z111" s="5">
        <f t="shared" si="45"/>
        <v>45</v>
      </c>
      <c r="AA111" s="5">
        <f t="shared" si="46"/>
        <v>75</v>
      </c>
      <c r="AB111" s="8">
        <f t="shared" si="47"/>
        <v>9.3999999999999986</v>
      </c>
      <c r="AC111" s="3">
        <f t="shared" si="48"/>
        <v>6.4102564102564124</v>
      </c>
    </row>
    <row r="112" spans="1:29" ht="15">
      <c r="A112" s="47"/>
      <c r="B112" s="73"/>
      <c r="C112" s="73"/>
      <c r="D112" s="63">
        <v>4</v>
      </c>
      <c r="E112" s="48"/>
      <c r="F112" s="48"/>
      <c r="G112" s="48"/>
      <c r="H112" s="49">
        <v>15</v>
      </c>
      <c r="I112" s="53" t="str">
        <f t="shared" si="36"/>
        <v/>
      </c>
      <c r="J112" s="56">
        <f t="array" ref="J112">SUM(E112:H112/$AE$21:$AH$21)*AC112</f>
        <v>0.41806020066889643</v>
      </c>
      <c r="K112" s="26">
        <f t="shared" si="37"/>
        <v>0</v>
      </c>
      <c r="L112" s="13">
        <f t="shared" si="38"/>
        <v>0</v>
      </c>
      <c r="M112" s="13">
        <f t="shared" si="39"/>
        <v>0</v>
      </c>
      <c r="N112" s="14">
        <f t="shared" si="40"/>
        <v>0.15599999999999994</v>
      </c>
      <c r="O112" s="20">
        <f t="shared" si="34"/>
        <v>0.84400000000000008</v>
      </c>
      <c r="P112" s="19">
        <f t="shared" si="41"/>
        <v>113.71237458193983</v>
      </c>
      <c r="Q112" s="6">
        <f t="shared" si="42"/>
        <v>12.040133779264217</v>
      </c>
      <c r="R112" s="6">
        <f t="shared" si="43"/>
        <v>8.1521739130434803</v>
      </c>
      <c r="S112" s="15">
        <f t="shared" si="44"/>
        <v>-28.07692307692307</v>
      </c>
      <c r="T112" s="42" t="str">
        <f t="shared" si="31"/>
        <v/>
      </c>
      <c r="U112" s="42" t="str">
        <f t="shared" si="32"/>
        <v/>
      </c>
      <c r="V112" s="137" t="str">
        <f t="shared" si="33"/>
        <v/>
      </c>
      <c r="W112" s="140">
        <f t="shared" si="35"/>
        <v>0</v>
      </c>
      <c r="X112" s="83"/>
      <c r="Y112" s="3">
        <v>0</v>
      </c>
      <c r="Z112" s="5">
        <f t="shared" si="45"/>
        <v>45</v>
      </c>
      <c r="AA112" s="5">
        <f t="shared" si="46"/>
        <v>75</v>
      </c>
      <c r="AB112" s="8">
        <f t="shared" si="47"/>
        <v>9.3999999999999986</v>
      </c>
      <c r="AC112" s="3">
        <f t="shared" si="48"/>
        <v>6.4102564102564124</v>
      </c>
    </row>
    <row r="113" spans="1:29" ht="15">
      <c r="A113" s="47"/>
      <c r="B113" s="73"/>
      <c r="C113" s="73"/>
      <c r="D113" s="63">
        <v>4</v>
      </c>
      <c r="E113" s="48"/>
      <c r="F113" s="48"/>
      <c r="G113" s="48"/>
      <c r="H113" s="49">
        <v>15</v>
      </c>
      <c r="I113" s="53" t="str">
        <f t="shared" si="36"/>
        <v/>
      </c>
      <c r="J113" s="56">
        <f t="array" ref="J113">SUM(E113:H113/$AE$21:$AH$21)*AC113</f>
        <v>0.41806020066889643</v>
      </c>
      <c r="K113" s="26">
        <f t="shared" si="37"/>
        <v>0</v>
      </c>
      <c r="L113" s="13">
        <f t="shared" si="38"/>
        <v>0</v>
      </c>
      <c r="M113" s="13">
        <f t="shared" si="39"/>
        <v>0</v>
      </c>
      <c r="N113" s="14">
        <f t="shared" si="40"/>
        <v>0.15599999999999994</v>
      </c>
      <c r="O113" s="20">
        <f t="shared" si="34"/>
        <v>0.84400000000000008</v>
      </c>
      <c r="P113" s="19">
        <f t="shared" si="41"/>
        <v>113.71237458193983</v>
      </c>
      <c r="Q113" s="6">
        <f t="shared" si="42"/>
        <v>12.040133779264217</v>
      </c>
      <c r="R113" s="6">
        <f t="shared" si="43"/>
        <v>8.1521739130434803</v>
      </c>
      <c r="S113" s="15">
        <f t="shared" si="44"/>
        <v>-28.07692307692307</v>
      </c>
      <c r="T113" s="42" t="str">
        <f t="shared" si="31"/>
        <v/>
      </c>
      <c r="U113" s="42" t="str">
        <f t="shared" si="32"/>
        <v/>
      </c>
      <c r="V113" s="137" t="str">
        <f t="shared" si="33"/>
        <v/>
      </c>
      <c r="W113" s="140">
        <f t="shared" si="35"/>
        <v>0</v>
      </c>
      <c r="X113" s="83"/>
      <c r="Y113" s="3">
        <v>0</v>
      </c>
      <c r="Z113" s="5">
        <f t="shared" si="45"/>
        <v>45</v>
      </c>
      <c r="AA113" s="5">
        <f t="shared" si="46"/>
        <v>75</v>
      </c>
      <c r="AB113" s="8">
        <f t="shared" si="47"/>
        <v>9.3999999999999986</v>
      </c>
      <c r="AC113" s="3">
        <f t="shared" si="48"/>
        <v>6.4102564102564124</v>
      </c>
    </row>
    <row r="114" spans="1:29" ht="15">
      <c r="A114" s="47"/>
      <c r="B114" s="73"/>
      <c r="C114" s="73"/>
      <c r="D114" s="63">
        <v>4</v>
      </c>
      <c r="E114" s="48"/>
      <c r="F114" s="48"/>
      <c r="G114" s="48"/>
      <c r="H114" s="49">
        <v>15</v>
      </c>
      <c r="I114" s="53" t="str">
        <f t="shared" si="36"/>
        <v/>
      </c>
      <c r="J114" s="56">
        <f t="array" ref="J114">SUM(E114:H114/$AE$21:$AH$21)*AC114</f>
        <v>0.41806020066889643</v>
      </c>
      <c r="K114" s="26">
        <f t="shared" si="37"/>
        <v>0</v>
      </c>
      <c r="L114" s="13">
        <f t="shared" si="38"/>
        <v>0</v>
      </c>
      <c r="M114" s="13">
        <f t="shared" si="39"/>
        <v>0</v>
      </c>
      <c r="N114" s="14">
        <f t="shared" si="40"/>
        <v>0.15599999999999994</v>
      </c>
      <c r="O114" s="20">
        <f t="shared" si="34"/>
        <v>0.84400000000000008</v>
      </c>
      <c r="P114" s="19">
        <f t="shared" si="41"/>
        <v>113.71237458193983</v>
      </c>
      <c r="Q114" s="6">
        <f t="shared" si="42"/>
        <v>12.040133779264217</v>
      </c>
      <c r="R114" s="6">
        <f t="shared" si="43"/>
        <v>8.1521739130434803</v>
      </c>
      <c r="S114" s="15">
        <f t="shared" si="44"/>
        <v>-28.07692307692307</v>
      </c>
      <c r="T114" s="42" t="str">
        <f t="shared" si="31"/>
        <v/>
      </c>
      <c r="U114" s="42" t="str">
        <f t="shared" si="32"/>
        <v/>
      </c>
      <c r="V114" s="137" t="str">
        <f t="shared" si="33"/>
        <v/>
      </c>
      <c r="W114" s="140">
        <f t="shared" si="35"/>
        <v>0</v>
      </c>
      <c r="X114" s="83"/>
      <c r="Y114" s="3">
        <v>0</v>
      </c>
      <c r="Z114" s="5">
        <f t="shared" si="45"/>
        <v>45</v>
      </c>
      <c r="AA114" s="5">
        <f t="shared" si="46"/>
        <v>75</v>
      </c>
      <c r="AB114" s="8">
        <f t="shared" si="47"/>
        <v>9.3999999999999986</v>
      </c>
      <c r="AC114" s="3">
        <f t="shared" si="48"/>
        <v>6.4102564102564124</v>
      </c>
    </row>
    <row r="115" spans="1:29" ht="15">
      <c r="A115" s="47"/>
      <c r="B115" s="73"/>
      <c r="C115" s="73"/>
      <c r="D115" s="63">
        <v>4</v>
      </c>
      <c r="E115" s="48"/>
      <c r="F115" s="48"/>
      <c r="G115" s="48"/>
      <c r="H115" s="49">
        <v>15</v>
      </c>
      <c r="I115" s="53" t="str">
        <f t="shared" si="36"/>
        <v/>
      </c>
      <c r="J115" s="56">
        <f t="array" ref="J115">SUM(E115:H115/$AE$21:$AH$21)*AC115</f>
        <v>0.41806020066889643</v>
      </c>
      <c r="K115" s="26">
        <f t="shared" si="37"/>
        <v>0</v>
      </c>
      <c r="L115" s="13">
        <f t="shared" si="38"/>
        <v>0</v>
      </c>
      <c r="M115" s="13">
        <f t="shared" si="39"/>
        <v>0</v>
      </c>
      <c r="N115" s="14">
        <f t="shared" si="40"/>
        <v>0.15599999999999994</v>
      </c>
      <c r="O115" s="20">
        <f t="shared" si="34"/>
        <v>0.84400000000000008</v>
      </c>
      <c r="P115" s="19">
        <f t="shared" si="41"/>
        <v>113.71237458193983</v>
      </c>
      <c r="Q115" s="6">
        <f t="shared" si="42"/>
        <v>12.040133779264217</v>
      </c>
      <c r="R115" s="6">
        <f t="shared" si="43"/>
        <v>8.1521739130434803</v>
      </c>
      <c r="S115" s="15">
        <f t="shared" si="44"/>
        <v>-28.07692307692307</v>
      </c>
      <c r="T115" s="42" t="str">
        <f t="shared" si="31"/>
        <v/>
      </c>
      <c r="U115" s="42" t="str">
        <f t="shared" si="32"/>
        <v/>
      </c>
      <c r="V115" s="137" t="str">
        <f t="shared" si="33"/>
        <v/>
      </c>
      <c r="W115" s="140">
        <f t="shared" si="35"/>
        <v>0</v>
      </c>
      <c r="X115" s="83"/>
      <c r="Y115" s="3">
        <v>0</v>
      </c>
      <c r="Z115" s="5">
        <f t="shared" si="45"/>
        <v>45</v>
      </c>
      <c r="AA115" s="5">
        <f t="shared" si="46"/>
        <v>75</v>
      </c>
      <c r="AB115" s="8">
        <f t="shared" si="47"/>
        <v>9.3999999999999986</v>
      </c>
      <c r="AC115" s="3">
        <f t="shared" si="48"/>
        <v>6.4102564102564124</v>
      </c>
    </row>
    <row r="116" spans="1:29" ht="15">
      <c r="A116" s="47"/>
      <c r="B116" s="73"/>
      <c r="C116" s="73"/>
      <c r="D116" s="63">
        <v>4</v>
      </c>
      <c r="E116" s="48"/>
      <c r="F116" s="48"/>
      <c r="G116" s="48"/>
      <c r="H116" s="49">
        <v>15</v>
      </c>
      <c r="I116" s="53" t="str">
        <f t="shared" si="36"/>
        <v/>
      </c>
      <c r="J116" s="56">
        <f t="array" ref="J116">SUM(E116:H116/$AE$21:$AH$21)*AC116</f>
        <v>0.41806020066889643</v>
      </c>
      <c r="K116" s="26">
        <f t="shared" si="37"/>
        <v>0</v>
      </c>
      <c r="L116" s="13">
        <f t="shared" si="38"/>
        <v>0</v>
      </c>
      <c r="M116" s="13">
        <f t="shared" si="39"/>
        <v>0</v>
      </c>
      <c r="N116" s="14">
        <f t="shared" si="40"/>
        <v>0.15599999999999994</v>
      </c>
      <c r="O116" s="20">
        <f t="shared" si="34"/>
        <v>0.84400000000000008</v>
      </c>
      <c r="P116" s="19">
        <f t="shared" si="41"/>
        <v>113.71237458193983</v>
      </c>
      <c r="Q116" s="6">
        <f t="shared" si="42"/>
        <v>12.040133779264217</v>
      </c>
      <c r="R116" s="6">
        <f t="shared" si="43"/>
        <v>8.1521739130434803</v>
      </c>
      <c r="S116" s="15">
        <f t="shared" si="44"/>
        <v>-28.07692307692307</v>
      </c>
      <c r="T116" s="42" t="str">
        <f t="shared" si="31"/>
        <v/>
      </c>
      <c r="U116" s="42" t="str">
        <f t="shared" si="32"/>
        <v/>
      </c>
      <c r="V116" s="137" t="str">
        <f t="shared" si="33"/>
        <v/>
      </c>
      <c r="W116" s="140">
        <f t="shared" si="35"/>
        <v>0</v>
      </c>
      <c r="X116" s="83"/>
      <c r="Y116" s="3">
        <v>0</v>
      </c>
      <c r="Z116" s="5">
        <f t="shared" si="45"/>
        <v>45</v>
      </c>
      <c r="AA116" s="5">
        <f t="shared" si="46"/>
        <v>75</v>
      </c>
      <c r="AB116" s="8">
        <f t="shared" si="47"/>
        <v>9.3999999999999986</v>
      </c>
      <c r="AC116" s="3">
        <f t="shared" si="48"/>
        <v>6.4102564102564124</v>
      </c>
    </row>
    <row r="117" spans="1:29" ht="15">
      <c r="A117" s="47"/>
      <c r="B117" s="73"/>
      <c r="C117" s="73"/>
      <c r="D117" s="63">
        <v>4</v>
      </c>
      <c r="E117" s="48"/>
      <c r="F117" s="48"/>
      <c r="G117" s="48"/>
      <c r="H117" s="49">
        <v>15</v>
      </c>
      <c r="I117" s="53" t="str">
        <f t="shared" si="36"/>
        <v/>
      </c>
      <c r="J117" s="56">
        <f t="array" ref="J117">SUM(E117:H117/$AE$21:$AH$21)*AC117</f>
        <v>0.41806020066889643</v>
      </c>
      <c r="K117" s="26">
        <f t="shared" si="37"/>
        <v>0</v>
      </c>
      <c r="L117" s="13">
        <f t="shared" si="38"/>
        <v>0</v>
      </c>
      <c r="M117" s="13">
        <f t="shared" si="39"/>
        <v>0</v>
      </c>
      <c r="N117" s="14">
        <f t="shared" si="40"/>
        <v>0.15599999999999994</v>
      </c>
      <c r="O117" s="20">
        <f t="shared" si="34"/>
        <v>0.84400000000000008</v>
      </c>
      <c r="P117" s="19">
        <f t="shared" si="41"/>
        <v>113.71237458193983</v>
      </c>
      <c r="Q117" s="6">
        <f t="shared" si="42"/>
        <v>12.040133779264217</v>
      </c>
      <c r="R117" s="6">
        <f t="shared" si="43"/>
        <v>8.1521739130434803</v>
      </c>
      <c r="S117" s="15">
        <f t="shared" si="44"/>
        <v>-28.07692307692307</v>
      </c>
      <c r="T117" s="42" t="str">
        <f t="shared" si="31"/>
        <v/>
      </c>
      <c r="U117" s="42" t="str">
        <f t="shared" si="32"/>
        <v/>
      </c>
      <c r="V117" s="137" t="str">
        <f t="shared" si="33"/>
        <v/>
      </c>
      <c r="W117" s="140">
        <f t="shared" si="35"/>
        <v>0</v>
      </c>
      <c r="X117" s="83"/>
      <c r="Y117" s="3">
        <v>0</v>
      </c>
      <c r="Z117" s="5">
        <f t="shared" si="45"/>
        <v>45</v>
      </c>
      <c r="AA117" s="5">
        <f t="shared" si="46"/>
        <v>75</v>
      </c>
      <c r="AB117" s="8">
        <f t="shared" si="47"/>
        <v>9.3999999999999986</v>
      </c>
      <c r="AC117" s="3">
        <f t="shared" si="48"/>
        <v>6.4102564102564124</v>
      </c>
    </row>
    <row r="118" spans="1:29" ht="15">
      <c r="A118" s="47"/>
      <c r="B118" s="73"/>
      <c r="C118" s="73"/>
      <c r="D118" s="63">
        <v>4</v>
      </c>
      <c r="E118" s="48"/>
      <c r="F118" s="48"/>
      <c r="G118" s="48"/>
      <c r="H118" s="49">
        <v>15</v>
      </c>
      <c r="I118" s="53" t="str">
        <f t="shared" si="36"/>
        <v/>
      </c>
      <c r="J118" s="56">
        <f t="array" ref="J118">SUM(E118:H118/$AE$21:$AH$21)*AC118</f>
        <v>0.41806020066889643</v>
      </c>
      <c r="K118" s="26">
        <f t="shared" si="37"/>
        <v>0</v>
      </c>
      <c r="L118" s="13">
        <f t="shared" si="38"/>
        <v>0</v>
      </c>
      <c r="M118" s="13">
        <f t="shared" si="39"/>
        <v>0</v>
      </c>
      <c r="N118" s="14">
        <f t="shared" si="40"/>
        <v>0.15599999999999994</v>
      </c>
      <c r="O118" s="20">
        <f t="shared" si="34"/>
        <v>0.84400000000000008</v>
      </c>
      <c r="P118" s="19">
        <f t="shared" si="41"/>
        <v>113.71237458193983</v>
      </c>
      <c r="Q118" s="6">
        <f t="shared" si="42"/>
        <v>12.040133779264217</v>
      </c>
      <c r="R118" s="6">
        <f t="shared" si="43"/>
        <v>8.1521739130434803</v>
      </c>
      <c r="S118" s="15">
        <f t="shared" si="44"/>
        <v>-28.07692307692307</v>
      </c>
      <c r="T118" s="42" t="str">
        <f t="shared" si="31"/>
        <v/>
      </c>
      <c r="U118" s="42" t="str">
        <f t="shared" si="32"/>
        <v/>
      </c>
      <c r="V118" s="137" t="str">
        <f t="shared" si="33"/>
        <v/>
      </c>
      <c r="W118" s="140">
        <f t="shared" si="35"/>
        <v>0</v>
      </c>
      <c r="X118" s="83"/>
      <c r="Y118" s="3">
        <v>0</v>
      </c>
      <c r="Z118" s="5">
        <f t="shared" si="45"/>
        <v>45</v>
      </c>
      <c r="AA118" s="5">
        <f t="shared" si="46"/>
        <v>75</v>
      </c>
      <c r="AB118" s="8">
        <f t="shared" si="47"/>
        <v>9.3999999999999986</v>
      </c>
      <c r="AC118" s="3">
        <f t="shared" si="48"/>
        <v>6.4102564102564124</v>
      </c>
    </row>
    <row r="119" spans="1:29" ht="15">
      <c r="A119" s="47"/>
      <c r="B119" s="73"/>
      <c r="C119" s="73"/>
      <c r="D119" s="63">
        <v>4</v>
      </c>
      <c r="E119" s="48"/>
      <c r="F119" s="48"/>
      <c r="G119" s="48"/>
      <c r="H119" s="49">
        <v>15</v>
      </c>
      <c r="I119" s="53" t="str">
        <f t="shared" si="36"/>
        <v/>
      </c>
      <c r="J119" s="56">
        <f t="array" ref="J119">SUM(E119:H119/$AE$21:$AH$21)*AC119</f>
        <v>0.41806020066889643</v>
      </c>
      <c r="K119" s="26">
        <f t="shared" si="37"/>
        <v>0</v>
      </c>
      <c r="L119" s="13">
        <f t="shared" si="38"/>
        <v>0</v>
      </c>
      <c r="M119" s="13">
        <f t="shared" si="39"/>
        <v>0</v>
      </c>
      <c r="N119" s="14">
        <f t="shared" si="40"/>
        <v>0.15599999999999994</v>
      </c>
      <c r="O119" s="20">
        <f t="shared" si="34"/>
        <v>0.84400000000000008</v>
      </c>
      <c r="P119" s="19">
        <f t="shared" si="41"/>
        <v>113.71237458193983</v>
      </c>
      <c r="Q119" s="6">
        <f t="shared" si="42"/>
        <v>12.040133779264217</v>
      </c>
      <c r="R119" s="6">
        <f t="shared" si="43"/>
        <v>8.1521739130434803</v>
      </c>
      <c r="S119" s="15">
        <f t="shared" si="44"/>
        <v>-28.07692307692307</v>
      </c>
      <c r="T119" s="42" t="str">
        <f t="shared" si="31"/>
        <v/>
      </c>
      <c r="U119" s="42" t="str">
        <f t="shared" si="32"/>
        <v/>
      </c>
      <c r="V119" s="137" t="str">
        <f t="shared" si="33"/>
        <v/>
      </c>
      <c r="W119" s="140">
        <f t="shared" si="35"/>
        <v>0</v>
      </c>
      <c r="X119" s="83"/>
      <c r="Y119" s="3">
        <v>0</v>
      </c>
      <c r="Z119" s="5">
        <f t="shared" si="45"/>
        <v>45</v>
      </c>
      <c r="AA119" s="5">
        <f t="shared" si="46"/>
        <v>75</v>
      </c>
      <c r="AB119" s="8">
        <f t="shared" si="47"/>
        <v>9.3999999999999986</v>
      </c>
      <c r="AC119" s="3">
        <f t="shared" si="48"/>
        <v>6.4102564102564124</v>
      </c>
    </row>
    <row r="120" spans="1:29" ht="15">
      <c r="A120" s="47"/>
      <c r="B120" s="73"/>
      <c r="C120" s="73"/>
      <c r="D120" s="63">
        <v>4</v>
      </c>
      <c r="E120" s="48"/>
      <c r="F120" s="48"/>
      <c r="G120" s="48"/>
      <c r="H120" s="49">
        <v>15</v>
      </c>
      <c r="I120" s="53" t="str">
        <f t="shared" si="36"/>
        <v/>
      </c>
      <c r="J120" s="56">
        <f t="array" ref="J120">SUM(E120:H120/$AE$21:$AH$21)*AC120</f>
        <v>0.41806020066889643</v>
      </c>
      <c r="K120" s="26">
        <f t="shared" si="37"/>
        <v>0</v>
      </c>
      <c r="L120" s="13">
        <f t="shared" si="38"/>
        <v>0</v>
      </c>
      <c r="M120" s="13">
        <f t="shared" si="39"/>
        <v>0</v>
      </c>
      <c r="N120" s="14">
        <f t="shared" si="40"/>
        <v>0.15599999999999994</v>
      </c>
      <c r="O120" s="20">
        <f t="shared" si="34"/>
        <v>0.84400000000000008</v>
      </c>
      <c r="P120" s="19">
        <f t="shared" si="41"/>
        <v>113.71237458193983</v>
      </c>
      <c r="Q120" s="6">
        <f t="shared" si="42"/>
        <v>12.040133779264217</v>
      </c>
      <c r="R120" s="6">
        <f t="shared" si="43"/>
        <v>8.1521739130434803</v>
      </c>
      <c r="S120" s="15">
        <f t="shared" si="44"/>
        <v>-28.07692307692307</v>
      </c>
      <c r="T120" s="42" t="str">
        <f t="shared" si="31"/>
        <v/>
      </c>
      <c r="U120" s="42" t="str">
        <f t="shared" si="32"/>
        <v/>
      </c>
      <c r="V120" s="137" t="str">
        <f t="shared" si="33"/>
        <v/>
      </c>
      <c r="W120" s="140">
        <f t="shared" si="35"/>
        <v>0</v>
      </c>
      <c r="X120" s="83"/>
      <c r="Y120" s="3">
        <v>0</v>
      </c>
      <c r="Z120" s="5">
        <f t="shared" si="45"/>
        <v>45</v>
      </c>
      <c r="AA120" s="5">
        <f t="shared" si="46"/>
        <v>75</v>
      </c>
      <c r="AB120" s="8">
        <f t="shared" si="47"/>
        <v>9.3999999999999986</v>
      </c>
      <c r="AC120" s="3">
        <f t="shared" si="48"/>
        <v>6.4102564102564124</v>
      </c>
    </row>
    <row r="121" spans="1:29" ht="15">
      <c r="A121" s="47"/>
      <c r="B121" s="73"/>
      <c r="C121" s="73"/>
      <c r="D121" s="63">
        <v>4</v>
      </c>
      <c r="E121" s="48"/>
      <c r="F121" s="48"/>
      <c r="G121" s="48"/>
      <c r="H121" s="49">
        <v>15</v>
      </c>
      <c r="I121" s="53" t="str">
        <f t="shared" si="36"/>
        <v/>
      </c>
      <c r="J121" s="56">
        <f t="array" ref="J121">SUM(E121:H121/$AE$21:$AH$21)*AC121</f>
        <v>0.41806020066889643</v>
      </c>
      <c r="K121" s="26">
        <f t="shared" si="37"/>
        <v>0</v>
      </c>
      <c r="L121" s="13">
        <f t="shared" si="38"/>
        <v>0</v>
      </c>
      <c r="M121" s="13">
        <f t="shared" si="39"/>
        <v>0</v>
      </c>
      <c r="N121" s="14">
        <f t="shared" si="40"/>
        <v>0.15599999999999994</v>
      </c>
      <c r="O121" s="20">
        <f t="shared" si="34"/>
        <v>0.84400000000000008</v>
      </c>
      <c r="P121" s="19">
        <f t="shared" si="41"/>
        <v>113.71237458193983</v>
      </c>
      <c r="Q121" s="6">
        <f t="shared" si="42"/>
        <v>12.040133779264217</v>
      </c>
      <c r="R121" s="6">
        <f t="shared" si="43"/>
        <v>8.1521739130434803</v>
      </c>
      <c r="S121" s="15">
        <f t="shared" si="44"/>
        <v>-28.07692307692307</v>
      </c>
      <c r="T121" s="42" t="str">
        <f t="shared" si="31"/>
        <v/>
      </c>
      <c r="U121" s="42" t="str">
        <f t="shared" si="32"/>
        <v/>
      </c>
      <c r="V121" s="137" t="str">
        <f t="shared" si="33"/>
        <v/>
      </c>
      <c r="W121" s="140">
        <f t="shared" si="35"/>
        <v>0</v>
      </c>
      <c r="X121" s="83"/>
      <c r="Y121" s="3">
        <v>0</v>
      </c>
      <c r="Z121" s="5">
        <f t="shared" si="45"/>
        <v>45</v>
      </c>
      <c r="AA121" s="5">
        <f t="shared" si="46"/>
        <v>75</v>
      </c>
      <c r="AB121" s="8">
        <f t="shared" si="47"/>
        <v>9.3999999999999986</v>
      </c>
      <c r="AC121" s="3">
        <f t="shared" si="48"/>
        <v>6.4102564102564124</v>
      </c>
    </row>
    <row r="122" spans="1:29" ht="15">
      <c r="A122" s="47"/>
      <c r="B122" s="73"/>
      <c r="C122" s="73"/>
      <c r="D122" s="63">
        <v>4</v>
      </c>
      <c r="E122" s="48"/>
      <c r="F122" s="48"/>
      <c r="G122" s="48"/>
      <c r="H122" s="49">
        <v>15</v>
      </c>
      <c r="I122" s="53" t="str">
        <f t="shared" si="36"/>
        <v/>
      </c>
      <c r="J122" s="56">
        <f t="array" ref="J122">SUM(E122:H122/$AE$21:$AH$21)*AC122</f>
        <v>0.41806020066889643</v>
      </c>
      <c r="K122" s="26">
        <f t="shared" si="37"/>
        <v>0</v>
      </c>
      <c r="L122" s="13">
        <f t="shared" si="38"/>
        <v>0</v>
      </c>
      <c r="M122" s="13">
        <f t="shared" si="39"/>
        <v>0</v>
      </c>
      <c r="N122" s="14">
        <f t="shared" si="40"/>
        <v>0.15599999999999994</v>
      </c>
      <c r="O122" s="20">
        <f t="shared" si="34"/>
        <v>0.84400000000000008</v>
      </c>
      <c r="P122" s="19">
        <f t="shared" si="41"/>
        <v>113.71237458193983</v>
      </c>
      <c r="Q122" s="6">
        <f t="shared" si="42"/>
        <v>12.040133779264217</v>
      </c>
      <c r="R122" s="6">
        <f t="shared" si="43"/>
        <v>8.1521739130434803</v>
      </c>
      <c r="S122" s="15">
        <f t="shared" si="44"/>
        <v>-28.07692307692307</v>
      </c>
      <c r="T122" s="42" t="str">
        <f t="shared" si="31"/>
        <v/>
      </c>
      <c r="U122" s="42" t="str">
        <f t="shared" si="32"/>
        <v/>
      </c>
      <c r="V122" s="137" t="str">
        <f t="shared" si="33"/>
        <v/>
      </c>
      <c r="W122" s="140">
        <f t="shared" si="35"/>
        <v>0</v>
      </c>
      <c r="X122" s="83"/>
      <c r="Y122" s="3">
        <v>0</v>
      </c>
      <c r="Z122" s="5">
        <f t="shared" si="45"/>
        <v>45</v>
      </c>
      <c r="AA122" s="5">
        <f t="shared" si="46"/>
        <v>75</v>
      </c>
      <c r="AB122" s="8">
        <f t="shared" si="47"/>
        <v>9.3999999999999986</v>
      </c>
      <c r="AC122" s="3">
        <f t="shared" si="48"/>
        <v>6.4102564102564124</v>
      </c>
    </row>
    <row r="123" spans="1:29" ht="15">
      <c r="A123" s="47"/>
      <c r="B123" s="73"/>
      <c r="C123" s="73"/>
      <c r="D123" s="63">
        <v>4</v>
      </c>
      <c r="E123" s="48"/>
      <c r="F123" s="48"/>
      <c r="G123" s="48"/>
      <c r="H123" s="49">
        <v>15</v>
      </c>
      <c r="I123" s="53" t="str">
        <f t="shared" si="36"/>
        <v/>
      </c>
      <c r="J123" s="56">
        <f t="array" ref="J123">SUM(E123:H123/$AE$21:$AH$21)*AC123</f>
        <v>0.41806020066889643</v>
      </c>
      <c r="K123" s="26">
        <f t="shared" si="37"/>
        <v>0</v>
      </c>
      <c r="L123" s="13">
        <f t="shared" si="38"/>
        <v>0</v>
      </c>
      <c r="M123" s="13">
        <f t="shared" si="39"/>
        <v>0</v>
      </c>
      <c r="N123" s="14">
        <f t="shared" si="40"/>
        <v>0.15599999999999994</v>
      </c>
      <c r="O123" s="20">
        <f t="shared" si="34"/>
        <v>0.84400000000000008</v>
      </c>
      <c r="P123" s="19">
        <f t="shared" si="41"/>
        <v>113.71237458193983</v>
      </c>
      <c r="Q123" s="6">
        <f t="shared" si="42"/>
        <v>12.040133779264217</v>
      </c>
      <c r="R123" s="6">
        <f t="shared" si="43"/>
        <v>8.1521739130434803</v>
      </c>
      <c r="S123" s="15">
        <f t="shared" si="44"/>
        <v>-28.07692307692307</v>
      </c>
      <c r="T123" s="42" t="str">
        <f t="shared" si="31"/>
        <v/>
      </c>
      <c r="U123" s="42" t="str">
        <f t="shared" si="32"/>
        <v/>
      </c>
      <c r="V123" s="137" t="str">
        <f t="shared" si="33"/>
        <v/>
      </c>
      <c r="W123" s="140">
        <f t="shared" si="35"/>
        <v>0</v>
      </c>
      <c r="X123" s="83"/>
      <c r="Y123" s="3">
        <v>0</v>
      </c>
      <c r="Z123" s="5">
        <f t="shared" si="45"/>
        <v>45</v>
      </c>
      <c r="AA123" s="5">
        <f t="shared" si="46"/>
        <v>75</v>
      </c>
      <c r="AB123" s="8">
        <f t="shared" si="47"/>
        <v>9.3999999999999986</v>
      </c>
      <c r="AC123" s="3">
        <f t="shared" si="48"/>
        <v>6.4102564102564124</v>
      </c>
    </row>
    <row r="124" spans="1:29" ht="15">
      <c r="A124" s="47"/>
      <c r="B124" s="73"/>
      <c r="C124" s="73"/>
      <c r="D124" s="63">
        <v>4</v>
      </c>
      <c r="E124" s="48"/>
      <c r="F124" s="48"/>
      <c r="G124" s="48"/>
      <c r="H124" s="49">
        <v>15</v>
      </c>
      <c r="I124" s="53" t="str">
        <f t="shared" si="36"/>
        <v/>
      </c>
      <c r="J124" s="56">
        <f t="array" ref="J124">SUM(E124:H124/$AE$21:$AH$21)*AC124</f>
        <v>0.41806020066889643</v>
      </c>
      <c r="K124" s="26">
        <f t="shared" si="37"/>
        <v>0</v>
      </c>
      <c r="L124" s="13">
        <f t="shared" si="38"/>
        <v>0</v>
      </c>
      <c r="M124" s="13">
        <f t="shared" si="39"/>
        <v>0</v>
      </c>
      <c r="N124" s="14">
        <f t="shared" si="40"/>
        <v>0.15599999999999994</v>
      </c>
      <c r="O124" s="20">
        <f t="shared" si="34"/>
        <v>0.84400000000000008</v>
      </c>
      <c r="P124" s="19">
        <f t="shared" si="41"/>
        <v>113.71237458193983</v>
      </c>
      <c r="Q124" s="6">
        <f t="shared" si="42"/>
        <v>12.040133779264217</v>
      </c>
      <c r="R124" s="6">
        <f t="shared" si="43"/>
        <v>8.1521739130434803</v>
      </c>
      <c r="S124" s="15">
        <f t="shared" si="44"/>
        <v>-28.07692307692307</v>
      </c>
      <c r="T124" s="42" t="str">
        <f t="shared" si="31"/>
        <v/>
      </c>
      <c r="U124" s="42" t="str">
        <f t="shared" si="32"/>
        <v/>
      </c>
      <c r="V124" s="137" t="str">
        <f t="shared" si="33"/>
        <v/>
      </c>
      <c r="W124" s="140">
        <f t="shared" si="35"/>
        <v>0</v>
      </c>
      <c r="X124" s="83"/>
      <c r="Y124" s="3">
        <v>0</v>
      </c>
      <c r="Z124" s="5">
        <f t="shared" si="45"/>
        <v>45</v>
      </c>
      <c r="AA124" s="5">
        <f t="shared" si="46"/>
        <v>75</v>
      </c>
      <c r="AB124" s="8">
        <f t="shared" si="47"/>
        <v>9.3999999999999986</v>
      </c>
      <c r="AC124" s="3">
        <f t="shared" si="48"/>
        <v>6.4102564102564124</v>
      </c>
    </row>
    <row r="125" spans="1:29" ht="15">
      <c r="A125" s="47"/>
      <c r="B125" s="73"/>
      <c r="C125" s="73"/>
      <c r="D125" s="63">
        <v>4</v>
      </c>
      <c r="E125" s="48"/>
      <c r="F125" s="48"/>
      <c r="G125" s="48"/>
      <c r="H125" s="49">
        <v>15</v>
      </c>
      <c r="I125" s="53" t="str">
        <f t="shared" si="36"/>
        <v/>
      </c>
      <c r="J125" s="56">
        <f t="array" ref="J125">SUM(E125:H125/$AE$21:$AH$21)*AC125</f>
        <v>0.41806020066889643</v>
      </c>
      <c r="K125" s="26">
        <f t="shared" si="37"/>
        <v>0</v>
      </c>
      <c r="L125" s="13">
        <f t="shared" si="38"/>
        <v>0</v>
      </c>
      <c r="M125" s="13">
        <f t="shared" si="39"/>
        <v>0</v>
      </c>
      <c r="N125" s="14">
        <f t="shared" si="40"/>
        <v>0.15599999999999994</v>
      </c>
      <c r="O125" s="20">
        <f t="shared" si="34"/>
        <v>0.84400000000000008</v>
      </c>
      <c r="P125" s="19">
        <f t="shared" si="41"/>
        <v>113.71237458193983</v>
      </c>
      <c r="Q125" s="6">
        <f t="shared" si="42"/>
        <v>12.040133779264217</v>
      </c>
      <c r="R125" s="6">
        <f t="shared" si="43"/>
        <v>8.1521739130434803</v>
      </c>
      <c r="S125" s="15">
        <f t="shared" si="44"/>
        <v>-28.07692307692307</v>
      </c>
      <c r="T125" s="42" t="str">
        <f t="shared" si="31"/>
        <v/>
      </c>
      <c r="U125" s="42" t="str">
        <f t="shared" si="32"/>
        <v/>
      </c>
      <c r="V125" s="137" t="str">
        <f t="shared" si="33"/>
        <v/>
      </c>
      <c r="W125" s="140">
        <f t="shared" si="35"/>
        <v>0</v>
      </c>
      <c r="X125" s="83"/>
      <c r="Y125" s="3">
        <v>0</v>
      </c>
      <c r="Z125" s="5">
        <f t="shared" si="45"/>
        <v>45</v>
      </c>
      <c r="AA125" s="5">
        <f t="shared" si="46"/>
        <v>75</v>
      </c>
      <c r="AB125" s="8">
        <f t="shared" si="47"/>
        <v>9.3999999999999986</v>
      </c>
      <c r="AC125" s="3">
        <f t="shared" si="48"/>
        <v>6.4102564102564124</v>
      </c>
    </row>
    <row r="126" spans="1:29" ht="15">
      <c r="A126" s="47"/>
      <c r="B126" s="73"/>
      <c r="C126" s="73"/>
      <c r="D126" s="63">
        <v>4</v>
      </c>
      <c r="E126" s="48"/>
      <c r="F126" s="48"/>
      <c r="G126" s="48"/>
      <c r="H126" s="49">
        <v>15</v>
      </c>
      <c r="I126" s="53" t="str">
        <f t="shared" si="36"/>
        <v/>
      </c>
      <c r="J126" s="56">
        <f t="array" ref="J126">SUM(E126:H126/$AE$21:$AH$21)*AC126</f>
        <v>0.41806020066889643</v>
      </c>
      <c r="K126" s="26">
        <f t="shared" si="37"/>
        <v>0</v>
      </c>
      <c r="L126" s="13">
        <f t="shared" si="38"/>
        <v>0</v>
      </c>
      <c r="M126" s="13">
        <f t="shared" si="39"/>
        <v>0</v>
      </c>
      <c r="N126" s="14">
        <f t="shared" si="40"/>
        <v>0.15599999999999994</v>
      </c>
      <c r="O126" s="20">
        <f t="shared" si="34"/>
        <v>0.84400000000000008</v>
      </c>
      <c r="P126" s="19">
        <f t="shared" si="41"/>
        <v>113.71237458193983</v>
      </c>
      <c r="Q126" s="6">
        <f t="shared" si="42"/>
        <v>12.040133779264217</v>
      </c>
      <c r="R126" s="6">
        <f t="shared" si="43"/>
        <v>8.1521739130434803</v>
      </c>
      <c r="S126" s="15">
        <f t="shared" si="44"/>
        <v>-28.07692307692307</v>
      </c>
      <c r="T126" s="42" t="str">
        <f t="shared" si="31"/>
        <v/>
      </c>
      <c r="U126" s="42" t="str">
        <f t="shared" si="32"/>
        <v/>
      </c>
      <c r="V126" s="137" t="str">
        <f t="shared" si="33"/>
        <v/>
      </c>
      <c r="W126" s="140">
        <f t="shared" si="35"/>
        <v>0</v>
      </c>
      <c r="X126" s="83"/>
      <c r="Y126" s="3">
        <v>0</v>
      </c>
      <c r="Z126" s="5">
        <f t="shared" si="45"/>
        <v>45</v>
      </c>
      <c r="AA126" s="5">
        <f t="shared" si="46"/>
        <v>75</v>
      </c>
      <c r="AB126" s="8">
        <f t="shared" si="47"/>
        <v>9.3999999999999986</v>
      </c>
      <c r="AC126" s="3">
        <f t="shared" si="48"/>
        <v>6.4102564102564124</v>
      </c>
    </row>
    <row r="127" spans="1:29" ht="15">
      <c r="A127" s="47"/>
      <c r="B127" s="73"/>
      <c r="C127" s="73"/>
      <c r="D127" s="63">
        <v>4</v>
      </c>
      <c r="E127" s="48"/>
      <c r="F127" s="48"/>
      <c r="G127" s="48"/>
      <c r="H127" s="49">
        <v>15</v>
      </c>
      <c r="I127" s="53" t="str">
        <f t="shared" si="36"/>
        <v/>
      </c>
      <c r="J127" s="56">
        <f t="array" ref="J127">SUM(E127:H127/$AE$21:$AH$21)*AC127</f>
        <v>0.41806020066889643</v>
      </c>
      <c r="K127" s="26">
        <f t="shared" si="37"/>
        <v>0</v>
      </c>
      <c r="L127" s="13">
        <f t="shared" si="38"/>
        <v>0</v>
      </c>
      <c r="M127" s="13">
        <f t="shared" si="39"/>
        <v>0</v>
      </c>
      <c r="N127" s="14">
        <f t="shared" si="40"/>
        <v>0.15599999999999994</v>
      </c>
      <c r="O127" s="20">
        <f t="shared" si="34"/>
        <v>0.84400000000000008</v>
      </c>
      <c r="P127" s="19">
        <f t="shared" si="41"/>
        <v>113.71237458193983</v>
      </c>
      <c r="Q127" s="6">
        <f t="shared" si="42"/>
        <v>12.040133779264217</v>
      </c>
      <c r="R127" s="6">
        <f t="shared" si="43"/>
        <v>8.1521739130434803</v>
      </c>
      <c r="S127" s="15">
        <f t="shared" si="44"/>
        <v>-28.07692307692307</v>
      </c>
      <c r="T127" s="42" t="str">
        <f t="shared" si="31"/>
        <v/>
      </c>
      <c r="U127" s="42" t="str">
        <f t="shared" si="32"/>
        <v/>
      </c>
      <c r="V127" s="137" t="str">
        <f t="shared" si="33"/>
        <v/>
      </c>
      <c r="W127" s="140">
        <f t="shared" si="35"/>
        <v>0</v>
      </c>
      <c r="X127" s="83"/>
      <c r="Y127" s="3">
        <v>0</v>
      </c>
      <c r="Z127" s="5">
        <f t="shared" si="45"/>
        <v>45</v>
      </c>
      <c r="AA127" s="5">
        <f t="shared" si="46"/>
        <v>75</v>
      </c>
      <c r="AB127" s="8">
        <f t="shared" si="47"/>
        <v>9.3999999999999986</v>
      </c>
      <c r="AC127" s="3">
        <f t="shared" si="48"/>
        <v>6.4102564102564124</v>
      </c>
    </row>
    <row r="128" spans="1:29" ht="15">
      <c r="A128" s="47"/>
      <c r="B128" s="73"/>
      <c r="C128" s="73"/>
      <c r="D128" s="63">
        <v>4</v>
      </c>
      <c r="E128" s="48"/>
      <c r="F128" s="48"/>
      <c r="G128" s="48"/>
      <c r="H128" s="49">
        <v>15</v>
      </c>
      <c r="I128" s="53" t="str">
        <f t="shared" si="36"/>
        <v/>
      </c>
      <c r="J128" s="56">
        <f t="array" ref="J128">SUM(E128:H128/$AE$21:$AH$21)*AC128</f>
        <v>0.41806020066889643</v>
      </c>
      <c r="K128" s="26">
        <f t="shared" si="37"/>
        <v>0</v>
      </c>
      <c r="L128" s="13">
        <f t="shared" si="38"/>
        <v>0</v>
      </c>
      <c r="M128" s="13">
        <f t="shared" si="39"/>
        <v>0</v>
      </c>
      <c r="N128" s="14">
        <f t="shared" si="40"/>
        <v>0.15599999999999994</v>
      </c>
      <c r="O128" s="20">
        <f t="shared" si="34"/>
        <v>0.84400000000000008</v>
      </c>
      <c r="P128" s="19">
        <f t="shared" si="41"/>
        <v>113.71237458193983</v>
      </c>
      <c r="Q128" s="6">
        <f t="shared" si="42"/>
        <v>12.040133779264217</v>
      </c>
      <c r="R128" s="6">
        <f t="shared" si="43"/>
        <v>8.1521739130434803</v>
      </c>
      <c r="S128" s="15">
        <f t="shared" si="44"/>
        <v>-28.07692307692307</v>
      </c>
      <c r="T128" s="42" t="str">
        <f t="shared" si="31"/>
        <v/>
      </c>
      <c r="U128" s="42" t="str">
        <f t="shared" si="32"/>
        <v/>
      </c>
      <c r="V128" s="137" t="str">
        <f t="shared" si="33"/>
        <v/>
      </c>
      <c r="W128" s="140">
        <f t="shared" si="35"/>
        <v>0</v>
      </c>
      <c r="X128" s="83"/>
      <c r="Y128" s="3">
        <v>0</v>
      </c>
      <c r="Z128" s="5">
        <f t="shared" si="45"/>
        <v>45</v>
      </c>
      <c r="AA128" s="5">
        <f t="shared" si="46"/>
        <v>75</v>
      </c>
      <c r="AB128" s="8">
        <f t="shared" si="47"/>
        <v>9.3999999999999986</v>
      </c>
      <c r="AC128" s="3">
        <f t="shared" si="48"/>
        <v>6.4102564102564124</v>
      </c>
    </row>
    <row r="129" spans="1:29" ht="15">
      <c r="A129" s="47"/>
      <c r="B129" s="73"/>
      <c r="C129" s="73"/>
      <c r="D129" s="63">
        <v>4</v>
      </c>
      <c r="E129" s="48"/>
      <c r="F129" s="48"/>
      <c r="G129" s="48"/>
      <c r="H129" s="49">
        <v>15</v>
      </c>
      <c r="I129" s="53" t="str">
        <f t="shared" si="36"/>
        <v/>
      </c>
      <c r="J129" s="56">
        <f t="array" ref="J129">SUM(E129:H129/$AE$21:$AH$21)*AC129</f>
        <v>0.41806020066889643</v>
      </c>
      <c r="K129" s="26">
        <f t="shared" si="37"/>
        <v>0</v>
      </c>
      <c r="L129" s="13">
        <f t="shared" si="38"/>
        <v>0</v>
      </c>
      <c r="M129" s="13">
        <f t="shared" si="39"/>
        <v>0</v>
      </c>
      <c r="N129" s="14">
        <f t="shared" si="40"/>
        <v>0.15599999999999994</v>
      </c>
      <c r="O129" s="20">
        <f t="shared" si="34"/>
        <v>0.84400000000000008</v>
      </c>
      <c r="P129" s="19">
        <f t="shared" si="41"/>
        <v>113.71237458193983</v>
      </c>
      <c r="Q129" s="6">
        <f t="shared" si="42"/>
        <v>12.040133779264217</v>
      </c>
      <c r="R129" s="6">
        <f t="shared" si="43"/>
        <v>8.1521739130434803</v>
      </c>
      <c r="S129" s="15">
        <f t="shared" si="44"/>
        <v>-28.07692307692307</v>
      </c>
      <c r="T129" s="42" t="str">
        <f t="shared" si="31"/>
        <v/>
      </c>
      <c r="U129" s="42" t="str">
        <f t="shared" si="32"/>
        <v/>
      </c>
      <c r="V129" s="137" t="str">
        <f t="shared" si="33"/>
        <v/>
      </c>
      <c r="W129" s="140">
        <f t="shared" si="35"/>
        <v>0</v>
      </c>
      <c r="X129" s="83"/>
      <c r="Y129" s="3">
        <v>0</v>
      </c>
      <c r="Z129" s="5">
        <f t="shared" si="45"/>
        <v>45</v>
      </c>
      <c r="AA129" s="5">
        <f t="shared" si="46"/>
        <v>75</v>
      </c>
      <c r="AB129" s="8">
        <f t="shared" si="47"/>
        <v>9.3999999999999986</v>
      </c>
      <c r="AC129" s="3">
        <f t="shared" si="48"/>
        <v>6.4102564102564124</v>
      </c>
    </row>
    <row r="130" spans="1:29" ht="15">
      <c r="A130" s="47"/>
      <c r="B130" s="73"/>
      <c r="C130" s="73"/>
      <c r="D130" s="63">
        <v>4</v>
      </c>
      <c r="E130" s="48"/>
      <c r="F130" s="48"/>
      <c r="G130" s="48"/>
      <c r="H130" s="49">
        <v>15</v>
      </c>
      <c r="I130" s="53" t="str">
        <f t="shared" si="36"/>
        <v/>
      </c>
      <c r="J130" s="56">
        <f t="array" ref="J130">SUM(E130:H130/$AE$21:$AH$21)*AC130</f>
        <v>0.41806020066889643</v>
      </c>
      <c r="K130" s="26">
        <f t="shared" si="37"/>
        <v>0</v>
      </c>
      <c r="L130" s="13">
        <f t="shared" si="38"/>
        <v>0</v>
      </c>
      <c r="M130" s="13">
        <f t="shared" si="39"/>
        <v>0</v>
      </c>
      <c r="N130" s="14">
        <f t="shared" si="40"/>
        <v>0.15599999999999994</v>
      </c>
      <c r="O130" s="20">
        <f t="shared" si="34"/>
        <v>0.84400000000000008</v>
      </c>
      <c r="P130" s="19">
        <f t="shared" si="41"/>
        <v>113.71237458193983</v>
      </c>
      <c r="Q130" s="6">
        <f t="shared" si="42"/>
        <v>12.040133779264217</v>
      </c>
      <c r="R130" s="6">
        <f t="shared" si="43"/>
        <v>8.1521739130434803</v>
      </c>
      <c r="S130" s="15">
        <f t="shared" si="44"/>
        <v>-28.07692307692307</v>
      </c>
      <c r="T130" s="42" t="str">
        <f t="shared" si="31"/>
        <v/>
      </c>
      <c r="U130" s="42" t="str">
        <f t="shared" si="32"/>
        <v/>
      </c>
      <c r="V130" s="137" t="str">
        <f t="shared" si="33"/>
        <v/>
      </c>
      <c r="W130" s="140">
        <f t="shared" si="35"/>
        <v>0</v>
      </c>
      <c r="X130" s="83"/>
      <c r="Y130" s="3">
        <v>0</v>
      </c>
      <c r="Z130" s="5">
        <f t="shared" si="45"/>
        <v>45</v>
      </c>
      <c r="AA130" s="5">
        <f t="shared" si="46"/>
        <v>75</v>
      </c>
      <c r="AB130" s="8">
        <f t="shared" si="47"/>
        <v>9.3999999999999986</v>
      </c>
      <c r="AC130" s="3">
        <f t="shared" si="48"/>
        <v>6.4102564102564124</v>
      </c>
    </row>
    <row r="131" spans="1:29" ht="15">
      <c r="A131" s="47"/>
      <c r="B131" s="73"/>
      <c r="C131" s="73"/>
      <c r="D131" s="63">
        <v>4</v>
      </c>
      <c r="E131" s="48"/>
      <c r="F131" s="48"/>
      <c r="G131" s="48"/>
      <c r="H131" s="49">
        <v>15</v>
      </c>
      <c r="I131" s="53" t="str">
        <f t="shared" si="36"/>
        <v/>
      </c>
      <c r="J131" s="56">
        <f t="array" ref="J131">SUM(E131:H131/$AE$21:$AH$21)*AC131</f>
        <v>0.41806020066889643</v>
      </c>
      <c r="K131" s="26">
        <f t="shared" si="37"/>
        <v>0</v>
      </c>
      <c r="L131" s="13">
        <f t="shared" si="38"/>
        <v>0</v>
      </c>
      <c r="M131" s="13">
        <f t="shared" si="39"/>
        <v>0</v>
      </c>
      <c r="N131" s="14">
        <f t="shared" si="40"/>
        <v>0.15599999999999994</v>
      </c>
      <c r="O131" s="20">
        <f t="shared" si="34"/>
        <v>0.84400000000000008</v>
      </c>
      <c r="P131" s="19">
        <f t="shared" si="41"/>
        <v>113.71237458193983</v>
      </c>
      <c r="Q131" s="6">
        <f t="shared" si="42"/>
        <v>12.040133779264217</v>
      </c>
      <c r="R131" s="6">
        <f t="shared" si="43"/>
        <v>8.1521739130434803</v>
      </c>
      <c r="S131" s="15">
        <f t="shared" si="44"/>
        <v>-28.07692307692307</v>
      </c>
      <c r="T131" s="42" t="str">
        <f t="shared" si="31"/>
        <v/>
      </c>
      <c r="U131" s="42" t="str">
        <f t="shared" si="32"/>
        <v/>
      </c>
      <c r="V131" s="137" t="str">
        <f t="shared" si="33"/>
        <v/>
      </c>
      <c r="W131" s="140">
        <f t="shared" si="35"/>
        <v>0</v>
      </c>
      <c r="X131" s="83"/>
      <c r="Y131" s="3">
        <v>0</v>
      </c>
      <c r="Z131" s="5">
        <f t="shared" si="45"/>
        <v>45</v>
      </c>
      <c r="AA131" s="5">
        <f t="shared" si="46"/>
        <v>75</v>
      </c>
      <c r="AB131" s="8">
        <f t="shared" si="47"/>
        <v>9.3999999999999986</v>
      </c>
      <c r="AC131" s="3">
        <f t="shared" si="48"/>
        <v>6.4102564102564124</v>
      </c>
    </row>
    <row r="132" spans="1:29" ht="15">
      <c r="A132" s="47"/>
      <c r="B132" s="73"/>
      <c r="C132" s="73"/>
      <c r="D132" s="63">
        <v>4</v>
      </c>
      <c r="E132" s="48"/>
      <c r="F132" s="48"/>
      <c r="G132" s="48"/>
      <c r="H132" s="49">
        <v>15</v>
      </c>
      <c r="I132" s="53" t="str">
        <f t="shared" si="36"/>
        <v/>
      </c>
      <c r="J132" s="56">
        <f t="array" ref="J132">SUM(E132:H132/$AE$21:$AH$21)*AC132</f>
        <v>0.41806020066889643</v>
      </c>
      <c r="K132" s="26">
        <f t="shared" si="37"/>
        <v>0</v>
      </c>
      <c r="L132" s="13">
        <f t="shared" si="38"/>
        <v>0</v>
      </c>
      <c r="M132" s="13">
        <f t="shared" si="39"/>
        <v>0</v>
      </c>
      <c r="N132" s="14">
        <f t="shared" si="40"/>
        <v>0.15599999999999994</v>
      </c>
      <c r="O132" s="20">
        <f t="shared" si="34"/>
        <v>0.84400000000000008</v>
      </c>
      <c r="P132" s="19">
        <f t="shared" si="41"/>
        <v>113.71237458193983</v>
      </c>
      <c r="Q132" s="6">
        <f t="shared" si="42"/>
        <v>12.040133779264217</v>
      </c>
      <c r="R132" s="6">
        <f t="shared" si="43"/>
        <v>8.1521739130434803</v>
      </c>
      <c r="S132" s="15">
        <f t="shared" si="44"/>
        <v>-28.07692307692307</v>
      </c>
      <c r="T132" s="42" t="str">
        <f t="shared" si="31"/>
        <v/>
      </c>
      <c r="U132" s="42" t="str">
        <f t="shared" si="32"/>
        <v/>
      </c>
      <c r="V132" s="137" t="str">
        <f t="shared" si="33"/>
        <v/>
      </c>
      <c r="W132" s="140">
        <f t="shared" si="35"/>
        <v>0</v>
      </c>
      <c r="X132" s="83"/>
      <c r="Y132" s="3">
        <v>0</v>
      </c>
      <c r="Z132" s="5">
        <f t="shared" si="45"/>
        <v>45</v>
      </c>
      <c r="AA132" s="5">
        <f t="shared" si="46"/>
        <v>75</v>
      </c>
      <c r="AB132" s="8">
        <f t="shared" si="47"/>
        <v>9.3999999999999986</v>
      </c>
      <c r="AC132" s="3">
        <f t="shared" si="48"/>
        <v>6.4102564102564124</v>
      </c>
    </row>
    <row r="133" spans="1:29" ht="15">
      <c r="A133" s="47"/>
      <c r="B133" s="73"/>
      <c r="C133" s="73"/>
      <c r="D133" s="63">
        <v>4</v>
      </c>
      <c r="E133" s="48"/>
      <c r="F133" s="48"/>
      <c r="G133" s="48"/>
      <c r="H133" s="49">
        <v>15</v>
      </c>
      <c r="I133" s="53" t="str">
        <f t="shared" si="36"/>
        <v/>
      </c>
      <c r="J133" s="56">
        <f t="array" ref="J133">SUM(E133:H133/$AE$21:$AH$21)*AC133</f>
        <v>0.41806020066889643</v>
      </c>
      <c r="K133" s="26">
        <f t="shared" si="37"/>
        <v>0</v>
      </c>
      <c r="L133" s="13">
        <f t="shared" si="38"/>
        <v>0</v>
      </c>
      <c r="M133" s="13">
        <f t="shared" si="39"/>
        <v>0</v>
      </c>
      <c r="N133" s="14">
        <f t="shared" si="40"/>
        <v>0.15599999999999994</v>
      </c>
      <c r="O133" s="20">
        <f t="shared" si="34"/>
        <v>0.84400000000000008</v>
      </c>
      <c r="P133" s="19">
        <f t="shared" si="41"/>
        <v>113.71237458193983</v>
      </c>
      <c r="Q133" s="6">
        <f t="shared" si="42"/>
        <v>12.040133779264217</v>
      </c>
      <c r="R133" s="6">
        <f t="shared" si="43"/>
        <v>8.1521739130434803</v>
      </c>
      <c r="S133" s="15">
        <f t="shared" si="44"/>
        <v>-28.07692307692307</v>
      </c>
      <c r="T133" s="42" t="str">
        <f t="shared" si="31"/>
        <v/>
      </c>
      <c r="U133" s="42" t="str">
        <f t="shared" si="32"/>
        <v/>
      </c>
      <c r="V133" s="137" t="str">
        <f t="shared" si="33"/>
        <v/>
      </c>
      <c r="W133" s="140">
        <f t="shared" si="35"/>
        <v>0</v>
      </c>
      <c r="X133" s="83"/>
      <c r="Y133" s="3">
        <v>0</v>
      </c>
      <c r="Z133" s="5">
        <f t="shared" si="45"/>
        <v>45</v>
      </c>
      <c r="AA133" s="5">
        <f t="shared" si="46"/>
        <v>75</v>
      </c>
      <c r="AB133" s="8">
        <f t="shared" si="47"/>
        <v>9.3999999999999986</v>
      </c>
      <c r="AC133" s="3">
        <f t="shared" si="48"/>
        <v>6.4102564102564124</v>
      </c>
    </row>
    <row r="134" spans="1:29" ht="15">
      <c r="A134" s="47"/>
      <c r="B134" s="73"/>
      <c r="C134" s="73"/>
      <c r="D134" s="63">
        <v>4</v>
      </c>
      <c r="E134" s="48"/>
      <c r="F134" s="48"/>
      <c r="G134" s="48"/>
      <c r="H134" s="49">
        <v>15</v>
      </c>
      <c r="I134" s="53" t="str">
        <f t="shared" si="36"/>
        <v/>
      </c>
      <c r="J134" s="56">
        <f t="array" ref="J134">SUM(E134:H134/$AE$21:$AH$21)*AC134</f>
        <v>0.41806020066889643</v>
      </c>
      <c r="K134" s="26">
        <f t="shared" si="37"/>
        <v>0</v>
      </c>
      <c r="L134" s="13">
        <f t="shared" si="38"/>
        <v>0</v>
      </c>
      <c r="M134" s="13">
        <f t="shared" si="39"/>
        <v>0</v>
      </c>
      <c r="N134" s="14">
        <f t="shared" si="40"/>
        <v>0.15599999999999994</v>
      </c>
      <c r="O134" s="20">
        <f t="shared" si="34"/>
        <v>0.84400000000000008</v>
      </c>
      <c r="P134" s="19">
        <f t="shared" si="41"/>
        <v>113.71237458193983</v>
      </c>
      <c r="Q134" s="6">
        <f t="shared" si="42"/>
        <v>12.040133779264217</v>
      </c>
      <c r="R134" s="6">
        <f t="shared" si="43"/>
        <v>8.1521739130434803</v>
      </c>
      <c r="S134" s="15">
        <f t="shared" si="44"/>
        <v>-28.07692307692307</v>
      </c>
      <c r="T134" s="42" t="str">
        <f t="shared" si="31"/>
        <v/>
      </c>
      <c r="U134" s="42" t="str">
        <f t="shared" si="32"/>
        <v/>
      </c>
      <c r="V134" s="137" t="str">
        <f t="shared" si="33"/>
        <v/>
      </c>
      <c r="W134" s="140">
        <f t="shared" si="35"/>
        <v>0</v>
      </c>
      <c r="X134" s="83"/>
      <c r="Y134" s="3">
        <v>0</v>
      </c>
      <c r="Z134" s="5">
        <f t="shared" si="45"/>
        <v>45</v>
      </c>
      <c r="AA134" s="5">
        <f t="shared" si="46"/>
        <v>75</v>
      </c>
      <c r="AB134" s="8">
        <f t="shared" si="47"/>
        <v>9.3999999999999986</v>
      </c>
      <c r="AC134" s="3">
        <f t="shared" si="48"/>
        <v>6.4102564102564124</v>
      </c>
    </row>
    <row r="135" spans="1:29" ht="15">
      <c r="A135" s="47"/>
      <c r="B135" s="73"/>
      <c r="C135" s="73"/>
      <c r="D135" s="63">
        <v>4</v>
      </c>
      <c r="E135" s="48"/>
      <c r="F135" s="48"/>
      <c r="G135" s="48"/>
      <c r="H135" s="49">
        <v>15</v>
      </c>
      <c r="I135" s="53" t="str">
        <f t="shared" si="36"/>
        <v/>
      </c>
      <c r="J135" s="56">
        <f t="array" ref="J135">SUM(E135:H135/$AE$21:$AH$21)*AC135</f>
        <v>0.41806020066889643</v>
      </c>
      <c r="K135" s="26">
        <f t="shared" si="37"/>
        <v>0</v>
      </c>
      <c r="L135" s="13">
        <f t="shared" si="38"/>
        <v>0</v>
      </c>
      <c r="M135" s="13">
        <f t="shared" si="39"/>
        <v>0</v>
      </c>
      <c r="N135" s="14">
        <f t="shared" si="40"/>
        <v>0.15599999999999994</v>
      </c>
      <c r="O135" s="20">
        <f t="shared" si="34"/>
        <v>0.84400000000000008</v>
      </c>
      <c r="P135" s="19">
        <f t="shared" si="41"/>
        <v>113.71237458193983</v>
      </c>
      <c r="Q135" s="6">
        <f t="shared" si="42"/>
        <v>12.040133779264217</v>
      </c>
      <c r="R135" s="6">
        <f t="shared" si="43"/>
        <v>8.1521739130434803</v>
      </c>
      <c r="S135" s="15">
        <f t="shared" si="44"/>
        <v>-28.07692307692307</v>
      </c>
      <c r="T135" s="42" t="str">
        <f t="shared" si="31"/>
        <v/>
      </c>
      <c r="U135" s="42" t="str">
        <f t="shared" si="32"/>
        <v/>
      </c>
      <c r="V135" s="137" t="str">
        <f t="shared" si="33"/>
        <v/>
      </c>
      <c r="W135" s="140">
        <f t="shared" si="35"/>
        <v>0</v>
      </c>
      <c r="X135" s="83"/>
      <c r="Y135" s="3">
        <v>0</v>
      </c>
      <c r="Z135" s="5">
        <f t="shared" si="45"/>
        <v>45</v>
      </c>
      <c r="AA135" s="5">
        <f t="shared" si="46"/>
        <v>75</v>
      </c>
      <c r="AB135" s="8">
        <f t="shared" si="47"/>
        <v>9.3999999999999986</v>
      </c>
      <c r="AC135" s="3">
        <f t="shared" si="48"/>
        <v>6.4102564102564124</v>
      </c>
    </row>
    <row r="136" spans="1:29" ht="15">
      <c r="A136" s="47"/>
      <c r="B136" s="73"/>
      <c r="C136" s="73"/>
      <c r="D136" s="63">
        <v>4</v>
      </c>
      <c r="E136" s="48"/>
      <c r="F136" s="48"/>
      <c r="G136" s="48"/>
      <c r="H136" s="49">
        <v>15</v>
      </c>
      <c r="I136" s="53" t="str">
        <f t="shared" si="36"/>
        <v/>
      </c>
      <c r="J136" s="56">
        <f t="array" ref="J136">SUM(E136:H136/$AE$21:$AH$21)*AC136</f>
        <v>0.41806020066889643</v>
      </c>
      <c r="K136" s="26">
        <f t="shared" si="37"/>
        <v>0</v>
      </c>
      <c r="L136" s="13">
        <f t="shared" si="38"/>
        <v>0</v>
      </c>
      <c r="M136" s="13">
        <f t="shared" si="39"/>
        <v>0</v>
      </c>
      <c r="N136" s="14">
        <f t="shared" si="40"/>
        <v>0.15599999999999994</v>
      </c>
      <c r="O136" s="20">
        <f t="shared" si="34"/>
        <v>0.84400000000000008</v>
      </c>
      <c r="P136" s="19">
        <f t="shared" si="41"/>
        <v>113.71237458193983</v>
      </c>
      <c r="Q136" s="6">
        <f t="shared" si="42"/>
        <v>12.040133779264217</v>
      </c>
      <c r="R136" s="6">
        <f t="shared" si="43"/>
        <v>8.1521739130434803</v>
      </c>
      <c r="S136" s="15">
        <f t="shared" si="44"/>
        <v>-28.07692307692307</v>
      </c>
      <c r="T136" s="42" t="str">
        <f t="shared" ref="T136:T199" si="49">IF(P136/T$3&gt;1000,P136/T$3/1000,"")</f>
        <v/>
      </c>
      <c r="U136" s="42" t="str">
        <f t="shared" ref="U136:U199" si="50">IF(Q136/U$3&gt;1000,Q136/U$3/1000,"")</f>
        <v/>
      </c>
      <c r="V136" s="137" t="str">
        <f t="shared" ref="V136:V199" si="51">IF(R136/V$3&gt;1000,R136/V$3/1000,"")</f>
        <v/>
      </c>
      <c r="W136" s="140">
        <f t="shared" si="35"/>
        <v>0</v>
      </c>
      <c r="X136" s="83"/>
      <c r="Y136" s="3">
        <v>0</v>
      </c>
      <c r="Z136" s="5">
        <f t="shared" si="45"/>
        <v>45</v>
      </c>
      <c r="AA136" s="5">
        <f t="shared" si="46"/>
        <v>75</v>
      </c>
      <c r="AB136" s="8">
        <f t="shared" si="47"/>
        <v>9.3999999999999986</v>
      </c>
      <c r="AC136" s="3">
        <f t="shared" si="48"/>
        <v>6.4102564102564124</v>
      </c>
    </row>
    <row r="137" spans="1:29" ht="15">
      <c r="A137" s="47"/>
      <c r="B137" s="73"/>
      <c r="C137" s="73"/>
      <c r="D137" s="63">
        <v>4</v>
      </c>
      <c r="E137" s="48"/>
      <c r="F137" s="48"/>
      <c r="G137" s="48"/>
      <c r="H137" s="49">
        <v>15</v>
      </c>
      <c r="I137" s="53" t="str">
        <f t="shared" si="36"/>
        <v/>
      </c>
      <c r="J137" s="56">
        <f t="array" ref="J137">SUM(E137:H137/$AE$21:$AH$21)*AC137</f>
        <v>0.41806020066889643</v>
      </c>
      <c r="K137" s="26">
        <f t="shared" si="37"/>
        <v>0</v>
      </c>
      <c r="L137" s="13">
        <f t="shared" si="38"/>
        <v>0</v>
      </c>
      <c r="M137" s="13">
        <f t="shared" si="39"/>
        <v>0</v>
      </c>
      <c r="N137" s="14">
        <f t="shared" si="40"/>
        <v>0.15599999999999994</v>
      </c>
      <c r="O137" s="20">
        <f t="shared" ref="O137:O200" si="52">1-(K137+L137+M137+N137)</f>
        <v>0.84400000000000008</v>
      </c>
      <c r="P137" s="19">
        <f t="shared" si="41"/>
        <v>113.71237458193983</v>
      </c>
      <c r="Q137" s="6">
        <f t="shared" si="42"/>
        <v>12.040133779264217</v>
      </c>
      <c r="R137" s="6">
        <f t="shared" si="43"/>
        <v>8.1521739130434803</v>
      </c>
      <c r="S137" s="15">
        <f t="shared" si="44"/>
        <v>-28.07692307692307</v>
      </c>
      <c r="T137" s="42" t="str">
        <f t="shared" si="49"/>
        <v/>
      </c>
      <c r="U137" s="42" t="str">
        <f t="shared" si="50"/>
        <v/>
      </c>
      <c r="V137" s="137" t="str">
        <f t="shared" si="51"/>
        <v/>
      </c>
      <c r="W137" s="140">
        <f t="shared" ref="W137:W200" si="53">IF(AND(L137&gt;20%,(K137+L137)&gt;80%),(L137-16%)*J137*$AE$21/1000/$W$3,0)</f>
        <v>0</v>
      </c>
      <c r="X137" s="83"/>
      <c r="Y137" s="3">
        <v>0</v>
      </c>
      <c r="Z137" s="5">
        <f t="shared" si="45"/>
        <v>45</v>
      </c>
      <c r="AA137" s="5">
        <f t="shared" si="46"/>
        <v>75</v>
      </c>
      <c r="AB137" s="8">
        <f t="shared" si="47"/>
        <v>9.3999999999999986</v>
      </c>
      <c r="AC137" s="3">
        <f t="shared" si="48"/>
        <v>6.4102564102564124</v>
      </c>
    </row>
    <row r="138" spans="1:29" ht="15">
      <c r="A138" s="47"/>
      <c r="B138" s="73"/>
      <c r="C138" s="73"/>
      <c r="D138" s="63">
        <v>4</v>
      </c>
      <c r="E138" s="48"/>
      <c r="F138" s="48"/>
      <c r="G138" s="48"/>
      <c r="H138" s="49">
        <v>15</v>
      </c>
      <c r="I138" s="53" t="str">
        <f t="shared" si="36"/>
        <v/>
      </c>
      <c r="J138" s="56">
        <f t="array" ref="J138">SUM(E138:H138/$AE$21:$AH$21)*AC138</f>
        <v>0.41806020066889643</v>
      </c>
      <c r="K138" s="26">
        <f t="shared" si="37"/>
        <v>0</v>
      </c>
      <c r="L138" s="13">
        <f t="shared" si="38"/>
        <v>0</v>
      </c>
      <c r="M138" s="13">
        <f t="shared" si="39"/>
        <v>0</v>
      </c>
      <c r="N138" s="14">
        <f t="shared" si="40"/>
        <v>0.15599999999999994</v>
      </c>
      <c r="O138" s="20">
        <f t="shared" si="52"/>
        <v>0.84400000000000008</v>
      </c>
      <c r="P138" s="19">
        <f t="shared" si="41"/>
        <v>113.71237458193983</v>
      </c>
      <c r="Q138" s="6">
        <f t="shared" si="42"/>
        <v>12.040133779264217</v>
      </c>
      <c r="R138" s="6">
        <f t="shared" si="43"/>
        <v>8.1521739130434803</v>
      </c>
      <c r="S138" s="15">
        <f t="shared" si="44"/>
        <v>-28.07692307692307</v>
      </c>
      <c r="T138" s="42" t="str">
        <f t="shared" si="49"/>
        <v/>
      </c>
      <c r="U138" s="42" t="str">
        <f t="shared" si="50"/>
        <v/>
      </c>
      <c r="V138" s="137" t="str">
        <f t="shared" si="51"/>
        <v/>
      </c>
      <c r="W138" s="140">
        <f t="shared" si="53"/>
        <v>0</v>
      </c>
      <c r="X138" s="83"/>
      <c r="Y138" s="3">
        <v>0</v>
      </c>
      <c r="Z138" s="5">
        <f t="shared" si="45"/>
        <v>45</v>
      </c>
      <c r="AA138" s="5">
        <f t="shared" si="46"/>
        <v>75</v>
      </c>
      <c r="AB138" s="8">
        <f t="shared" si="47"/>
        <v>9.3999999999999986</v>
      </c>
      <c r="AC138" s="3">
        <f t="shared" si="48"/>
        <v>6.4102564102564124</v>
      </c>
    </row>
    <row r="139" spans="1:29" ht="15">
      <c r="A139" s="47"/>
      <c r="B139" s="73"/>
      <c r="C139" s="73"/>
      <c r="D139" s="63">
        <v>4</v>
      </c>
      <c r="E139" s="48"/>
      <c r="F139" s="48"/>
      <c r="G139" s="48"/>
      <c r="H139" s="49">
        <v>15</v>
      </c>
      <c r="I139" s="53" t="str">
        <f t="shared" si="36"/>
        <v/>
      </c>
      <c r="J139" s="56">
        <f t="array" ref="J139">SUM(E139:H139/$AE$21:$AH$21)*AC139</f>
        <v>0.41806020066889643</v>
      </c>
      <c r="K139" s="26">
        <f t="shared" si="37"/>
        <v>0</v>
      </c>
      <c r="L139" s="13">
        <f t="shared" si="38"/>
        <v>0</v>
      </c>
      <c r="M139" s="13">
        <f t="shared" si="39"/>
        <v>0</v>
      </c>
      <c r="N139" s="14">
        <f t="shared" si="40"/>
        <v>0.15599999999999994</v>
      </c>
      <c r="O139" s="20">
        <f t="shared" si="52"/>
        <v>0.84400000000000008</v>
      </c>
      <c r="P139" s="19">
        <f t="shared" si="41"/>
        <v>113.71237458193983</v>
      </c>
      <c r="Q139" s="6">
        <f t="shared" si="42"/>
        <v>12.040133779264217</v>
      </c>
      <c r="R139" s="6">
        <f t="shared" si="43"/>
        <v>8.1521739130434803</v>
      </c>
      <c r="S139" s="15">
        <f t="shared" si="44"/>
        <v>-28.07692307692307</v>
      </c>
      <c r="T139" s="42" t="str">
        <f t="shared" si="49"/>
        <v/>
      </c>
      <c r="U139" s="42" t="str">
        <f t="shared" si="50"/>
        <v/>
      </c>
      <c r="V139" s="137" t="str">
        <f t="shared" si="51"/>
        <v/>
      </c>
      <c r="W139" s="140">
        <f t="shared" si="53"/>
        <v>0</v>
      </c>
      <c r="X139" s="83"/>
      <c r="Y139" s="3">
        <v>0</v>
      </c>
      <c r="Z139" s="5">
        <f t="shared" si="45"/>
        <v>45</v>
      </c>
      <c r="AA139" s="5">
        <f t="shared" si="46"/>
        <v>75</v>
      </c>
      <c r="AB139" s="8">
        <f t="shared" si="47"/>
        <v>9.3999999999999986</v>
      </c>
      <c r="AC139" s="3">
        <f t="shared" si="48"/>
        <v>6.4102564102564124</v>
      </c>
    </row>
    <row r="140" spans="1:29" ht="15">
      <c r="A140" s="47"/>
      <c r="B140" s="73"/>
      <c r="C140" s="73"/>
      <c r="D140" s="63">
        <v>4</v>
      </c>
      <c r="E140" s="48"/>
      <c r="F140" s="48"/>
      <c r="G140" s="48"/>
      <c r="H140" s="49">
        <v>15</v>
      </c>
      <c r="I140" s="53" t="str">
        <f t="shared" si="36"/>
        <v/>
      </c>
      <c r="J140" s="56">
        <f t="array" ref="J140">SUM(E140:H140/$AE$21:$AH$21)*AC140</f>
        <v>0.41806020066889643</v>
      </c>
      <c r="K140" s="26">
        <f t="shared" si="37"/>
        <v>0</v>
      </c>
      <c r="L140" s="13">
        <f t="shared" si="38"/>
        <v>0</v>
      </c>
      <c r="M140" s="13">
        <f t="shared" si="39"/>
        <v>0</v>
      </c>
      <c r="N140" s="14">
        <f t="shared" si="40"/>
        <v>0.15599999999999994</v>
      </c>
      <c r="O140" s="20">
        <f t="shared" si="52"/>
        <v>0.84400000000000008</v>
      </c>
      <c r="P140" s="19">
        <f t="shared" si="41"/>
        <v>113.71237458193983</v>
      </c>
      <c r="Q140" s="6">
        <f t="shared" si="42"/>
        <v>12.040133779264217</v>
      </c>
      <c r="R140" s="6">
        <f t="shared" si="43"/>
        <v>8.1521739130434803</v>
      </c>
      <c r="S140" s="15">
        <f t="shared" si="44"/>
        <v>-28.07692307692307</v>
      </c>
      <c r="T140" s="42" t="str">
        <f t="shared" si="49"/>
        <v/>
      </c>
      <c r="U140" s="42" t="str">
        <f t="shared" si="50"/>
        <v/>
      </c>
      <c r="V140" s="137" t="str">
        <f t="shared" si="51"/>
        <v/>
      </c>
      <c r="W140" s="140">
        <f t="shared" si="53"/>
        <v>0</v>
      </c>
      <c r="X140" s="83"/>
      <c r="Y140" s="3">
        <v>0</v>
      </c>
      <c r="Z140" s="5">
        <f t="shared" si="45"/>
        <v>45</v>
      </c>
      <c r="AA140" s="5">
        <f t="shared" si="46"/>
        <v>75</v>
      </c>
      <c r="AB140" s="8">
        <f t="shared" si="47"/>
        <v>9.3999999999999986</v>
      </c>
      <c r="AC140" s="3">
        <f t="shared" si="48"/>
        <v>6.4102564102564124</v>
      </c>
    </row>
    <row r="141" spans="1:29" ht="15">
      <c r="A141" s="47"/>
      <c r="B141" s="73"/>
      <c r="C141" s="73"/>
      <c r="D141" s="63">
        <v>4</v>
      </c>
      <c r="E141" s="48"/>
      <c r="F141" s="48"/>
      <c r="G141" s="48"/>
      <c r="H141" s="49">
        <v>15</v>
      </c>
      <c r="I141" s="53" t="str">
        <f t="shared" si="36"/>
        <v/>
      </c>
      <c r="J141" s="56">
        <f t="array" ref="J141">SUM(E141:H141/$AE$21:$AH$21)*AC141</f>
        <v>0.41806020066889643</v>
      </c>
      <c r="K141" s="26">
        <f t="shared" si="37"/>
        <v>0</v>
      </c>
      <c r="L141" s="13">
        <f t="shared" si="38"/>
        <v>0</v>
      </c>
      <c r="M141" s="13">
        <f t="shared" si="39"/>
        <v>0</v>
      </c>
      <c r="N141" s="14">
        <f t="shared" si="40"/>
        <v>0.15599999999999994</v>
      </c>
      <c r="O141" s="20">
        <f t="shared" si="52"/>
        <v>0.84400000000000008</v>
      </c>
      <c r="P141" s="19">
        <f t="shared" si="41"/>
        <v>113.71237458193983</v>
      </c>
      <c r="Q141" s="6">
        <f t="shared" si="42"/>
        <v>12.040133779264217</v>
      </c>
      <c r="R141" s="6">
        <f t="shared" si="43"/>
        <v>8.1521739130434803</v>
      </c>
      <c r="S141" s="15">
        <f t="shared" si="44"/>
        <v>-28.07692307692307</v>
      </c>
      <c r="T141" s="42" t="str">
        <f t="shared" si="49"/>
        <v/>
      </c>
      <c r="U141" s="42" t="str">
        <f t="shared" si="50"/>
        <v/>
      </c>
      <c r="V141" s="137" t="str">
        <f t="shared" si="51"/>
        <v/>
      </c>
      <c r="W141" s="140">
        <f t="shared" si="53"/>
        <v>0</v>
      </c>
      <c r="X141" s="83"/>
      <c r="Y141" s="3">
        <v>0</v>
      </c>
      <c r="Z141" s="5">
        <f t="shared" si="45"/>
        <v>45</v>
      </c>
      <c r="AA141" s="5">
        <f t="shared" si="46"/>
        <v>75</v>
      </c>
      <c r="AB141" s="8">
        <f t="shared" si="47"/>
        <v>9.3999999999999986</v>
      </c>
      <c r="AC141" s="3">
        <f t="shared" si="48"/>
        <v>6.4102564102564124</v>
      </c>
    </row>
    <row r="142" spans="1:29" ht="15">
      <c r="A142" s="47"/>
      <c r="B142" s="73"/>
      <c r="C142" s="73"/>
      <c r="D142" s="63">
        <v>4</v>
      </c>
      <c r="E142" s="48"/>
      <c r="F142" s="48"/>
      <c r="G142" s="48"/>
      <c r="H142" s="49">
        <v>15</v>
      </c>
      <c r="I142" s="53" t="str">
        <f t="shared" si="36"/>
        <v/>
      </c>
      <c r="J142" s="56">
        <f t="array" ref="J142">SUM(E142:H142/$AE$21:$AH$21)*AC142</f>
        <v>0.41806020066889643</v>
      </c>
      <c r="K142" s="26">
        <f t="shared" si="37"/>
        <v>0</v>
      </c>
      <c r="L142" s="13">
        <f t="shared" si="38"/>
        <v>0</v>
      </c>
      <c r="M142" s="13">
        <f t="shared" si="39"/>
        <v>0</v>
      </c>
      <c r="N142" s="14">
        <f t="shared" si="40"/>
        <v>0.15599999999999994</v>
      </c>
      <c r="O142" s="20">
        <f t="shared" si="52"/>
        <v>0.84400000000000008</v>
      </c>
      <c r="P142" s="19">
        <f t="shared" si="41"/>
        <v>113.71237458193983</v>
      </c>
      <c r="Q142" s="6">
        <f t="shared" si="42"/>
        <v>12.040133779264217</v>
      </c>
      <c r="R142" s="6">
        <f t="shared" si="43"/>
        <v>8.1521739130434803</v>
      </c>
      <c r="S142" s="15">
        <f t="shared" si="44"/>
        <v>-28.07692307692307</v>
      </c>
      <c r="T142" s="42" t="str">
        <f t="shared" si="49"/>
        <v/>
      </c>
      <c r="U142" s="42" t="str">
        <f t="shared" si="50"/>
        <v/>
      </c>
      <c r="V142" s="137" t="str">
        <f t="shared" si="51"/>
        <v/>
      </c>
      <c r="W142" s="140">
        <f t="shared" si="53"/>
        <v>0</v>
      </c>
      <c r="X142" s="83"/>
      <c r="Y142" s="3">
        <v>0</v>
      </c>
      <c r="Z142" s="5">
        <f t="shared" si="45"/>
        <v>45</v>
      </c>
      <c r="AA142" s="5">
        <f t="shared" si="46"/>
        <v>75</v>
      </c>
      <c r="AB142" s="8">
        <f t="shared" si="47"/>
        <v>9.3999999999999986</v>
      </c>
      <c r="AC142" s="3">
        <f t="shared" si="48"/>
        <v>6.4102564102564124</v>
      </c>
    </row>
    <row r="143" spans="1:29" ht="15">
      <c r="A143" s="47"/>
      <c r="B143" s="73"/>
      <c r="C143" s="73"/>
      <c r="D143" s="63">
        <v>4</v>
      </c>
      <c r="E143" s="48"/>
      <c r="F143" s="48"/>
      <c r="G143" s="48"/>
      <c r="H143" s="49">
        <v>15</v>
      </c>
      <c r="I143" s="53" t="str">
        <f t="shared" si="36"/>
        <v/>
      </c>
      <c r="J143" s="56">
        <f t="array" ref="J143">SUM(E143:H143/$AE$21:$AH$21)*AC143</f>
        <v>0.41806020066889643</v>
      </c>
      <c r="K143" s="26">
        <f t="shared" si="37"/>
        <v>0</v>
      </c>
      <c r="L143" s="13">
        <f t="shared" si="38"/>
        <v>0</v>
      </c>
      <c r="M143" s="13">
        <f t="shared" si="39"/>
        <v>0</v>
      </c>
      <c r="N143" s="14">
        <f t="shared" si="40"/>
        <v>0.15599999999999994</v>
      </c>
      <c r="O143" s="20">
        <f t="shared" si="52"/>
        <v>0.84400000000000008</v>
      </c>
      <c r="P143" s="19">
        <f t="shared" si="41"/>
        <v>113.71237458193983</v>
      </c>
      <c r="Q143" s="6">
        <f t="shared" si="42"/>
        <v>12.040133779264217</v>
      </c>
      <c r="R143" s="6">
        <f t="shared" si="43"/>
        <v>8.1521739130434803</v>
      </c>
      <c r="S143" s="15">
        <f t="shared" si="44"/>
        <v>-28.07692307692307</v>
      </c>
      <c r="T143" s="42" t="str">
        <f t="shared" si="49"/>
        <v/>
      </c>
      <c r="U143" s="42" t="str">
        <f t="shared" si="50"/>
        <v/>
      </c>
      <c r="V143" s="137" t="str">
        <f t="shared" si="51"/>
        <v/>
      </c>
      <c r="W143" s="140">
        <f t="shared" si="53"/>
        <v>0</v>
      </c>
      <c r="X143" s="83"/>
      <c r="Y143" s="3">
        <v>0</v>
      </c>
      <c r="Z143" s="5">
        <f t="shared" si="45"/>
        <v>45</v>
      </c>
      <c r="AA143" s="5">
        <f t="shared" si="46"/>
        <v>75</v>
      </c>
      <c r="AB143" s="8">
        <f t="shared" si="47"/>
        <v>9.3999999999999986</v>
      </c>
      <c r="AC143" s="3">
        <f t="shared" si="48"/>
        <v>6.4102564102564124</v>
      </c>
    </row>
    <row r="144" spans="1:29" ht="15">
      <c r="A144" s="47"/>
      <c r="B144" s="73"/>
      <c r="C144" s="73"/>
      <c r="D144" s="63">
        <v>4</v>
      </c>
      <c r="E144" s="48"/>
      <c r="F144" s="48"/>
      <c r="G144" s="48"/>
      <c r="H144" s="49">
        <v>15</v>
      </c>
      <c r="I144" s="53" t="str">
        <f t="shared" si="36"/>
        <v/>
      </c>
      <c r="J144" s="56">
        <f t="array" ref="J144">SUM(E144:H144/$AE$21:$AH$21)*AC144</f>
        <v>0.41806020066889643</v>
      </c>
      <c r="K144" s="26">
        <f t="shared" si="37"/>
        <v>0</v>
      </c>
      <c r="L144" s="13">
        <f t="shared" si="38"/>
        <v>0</v>
      </c>
      <c r="M144" s="13">
        <f t="shared" si="39"/>
        <v>0</v>
      </c>
      <c r="N144" s="14">
        <f t="shared" si="40"/>
        <v>0.15599999999999994</v>
      </c>
      <c r="O144" s="20">
        <f t="shared" si="52"/>
        <v>0.84400000000000008</v>
      </c>
      <c r="P144" s="19">
        <f t="shared" si="41"/>
        <v>113.71237458193983</v>
      </c>
      <c r="Q144" s="6">
        <f t="shared" si="42"/>
        <v>12.040133779264217</v>
      </c>
      <c r="R144" s="6">
        <f t="shared" si="43"/>
        <v>8.1521739130434803</v>
      </c>
      <c r="S144" s="15">
        <f t="shared" si="44"/>
        <v>-28.07692307692307</v>
      </c>
      <c r="T144" s="42" t="str">
        <f t="shared" si="49"/>
        <v/>
      </c>
      <c r="U144" s="42" t="str">
        <f t="shared" si="50"/>
        <v/>
      </c>
      <c r="V144" s="137" t="str">
        <f t="shared" si="51"/>
        <v/>
      </c>
      <c r="W144" s="140">
        <f t="shared" si="53"/>
        <v>0</v>
      </c>
      <c r="X144" s="83"/>
      <c r="Y144" s="3">
        <v>0</v>
      </c>
      <c r="Z144" s="5">
        <f t="shared" si="45"/>
        <v>45</v>
      </c>
      <c r="AA144" s="5">
        <f t="shared" si="46"/>
        <v>75</v>
      </c>
      <c r="AB144" s="8">
        <f t="shared" si="47"/>
        <v>9.3999999999999986</v>
      </c>
      <c r="AC144" s="3">
        <f t="shared" si="48"/>
        <v>6.4102564102564124</v>
      </c>
    </row>
    <row r="145" spans="1:29" ht="15">
      <c r="A145" s="47"/>
      <c r="B145" s="73"/>
      <c r="C145" s="73"/>
      <c r="D145" s="63">
        <v>4</v>
      </c>
      <c r="E145" s="48"/>
      <c r="F145" s="48"/>
      <c r="G145" s="48"/>
      <c r="H145" s="49">
        <v>15</v>
      </c>
      <c r="I145" s="53" t="str">
        <f t="shared" si="36"/>
        <v/>
      </c>
      <c r="J145" s="56">
        <f t="array" ref="J145">SUM(E145:H145/$AE$21:$AH$21)*AC145</f>
        <v>0.41806020066889643</v>
      </c>
      <c r="K145" s="26">
        <f t="shared" si="37"/>
        <v>0</v>
      </c>
      <c r="L145" s="13">
        <f t="shared" si="38"/>
        <v>0</v>
      </c>
      <c r="M145" s="13">
        <f t="shared" si="39"/>
        <v>0</v>
      </c>
      <c r="N145" s="14">
        <f t="shared" si="40"/>
        <v>0.15599999999999994</v>
      </c>
      <c r="O145" s="20">
        <f t="shared" si="52"/>
        <v>0.84400000000000008</v>
      </c>
      <c r="P145" s="19">
        <f t="shared" si="41"/>
        <v>113.71237458193983</v>
      </c>
      <c r="Q145" s="6">
        <f t="shared" si="42"/>
        <v>12.040133779264217</v>
      </c>
      <c r="R145" s="6">
        <f t="shared" si="43"/>
        <v>8.1521739130434803</v>
      </c>
      <c r="S145" s="15">
        <f t="shared" si="44"/>
        <v>-28.07692307692307</v>
      </c>
      <c r="T145" s="42" t="str">
        <f t="shared" si="49"/>
        <v/>
      </c>
      <c r="U145" s="42" t="str">
        <f t="shared" si="50"/>
        <v/>
      </c>
      <c r="V145" s="137" t="str">
        <f t="shared" si="51"/>
        <v/>
      </c>
      <c r="W145" s="140">
        <f t="shared" si="53"/>
        <v>0</v>
      </c>
      <c r="X145" s="83"/>
      <c r="Y145" s="3">
        <v>0</v>
      </c>
      <c r="Z145" s="5">
        <f t="shared" si="45"/>
        <v>45</v>
      </c>
      <c r="AA145" s="5">
        <f t="shared" si="46"/>
        <v>75</v>
      </c>
      <c r="AB145" s="8">
        <f t="shared" si="47"/>
        <v>9.3999999999999986</v>
      </c>
      <c r="AC145" s="3">
        <f t="shared" si="48"/>
        <v>6.4102564102564124</v>
      </c>
    </row>
    <row r="146" spans="1:29" ht="15">
      <c r="A146" s="47"/>
      <c r="B146" s="73"/>
      <c r="C146" s="73"/>
      <c r="D146" s="63">
        <v>4</v>
      </c>
      <c r="E146" s="48"/>
      <c r="F146" s="48"/>
      <c r="G146" s="48"/>
      <c r="H146" s="49">
        <v>15</v>
      </c>
      <c r="I146" s="53" t="str">
        <f t="shared" si="36"/>
        <v/>
      </c>
      <c r="J146" s="56">
        <f t="array" ref="J146">SUM(E146:H146/$AE$21:$AH$21)*AC146</f>
        <v>0.41806020066889643</v>
      </c>
      <c r="K146" s="26">
        <f t="shared" si="37"/>
        <v>0</v>
      </c>
      <c r="L146" s="13">
        <f t="shared" si="38"/>
        <v>0</v>
      </c>
      <c r="M146" s="13">
        <f t="shared" si="39"/>
        <v>0</v>
      </c>
      <c r="N146" s="14">
        <f t="shared" si="40"/>
        <v>0.15599999999999994</v>
      </c>
      <c r="O146" s="20">
        <f t="shared" si="52"/>
        <v>0.84400000000000008</v>
      </c>
      <c r="P146" s="19">
        <f t="shared" si="41"/>
        <v>113.71237458193983</v>
      </c>
      <c r="Q146" s="6">
        <f t="shared" si="42"/>
        <v>12.040133779264217</v>
      </c>
      <c r="R146" s="6">
        <f t="shared" si="43"/>
        <v>8.1521739130434803</v>
      </c>
      <c r="S146" s="15">
        <f t="shared" si="44"/>
        <v>-28.07692307692307</v>
      </c>
      <c r="T146" s="42" t="str">
        <f t="shared" si="49"/>
        <v/>
      </c>
      <c r="U146" s="42" t="str">
        <f t="shared" si="50"/>
        <v/>
      </c>
      <c r="V146" s="137" t="str">
        <f t="shared" si="51"/>
        <v/>
      </c>
      <c r="W146" s="140">
        <f t="shared" si="53"/>
        <v>0</v>
      </c>
      <c r="X146" s="83"/>
      <c r="Y146" s="3">
        <v>0</v>
      </c>
      <c r="Z146" s="5">
        <f t="shared" si="45"/>
        <v>45</v>
      </c>
      <c r="AA146" s="5">
        <f t="shared" si="46"/>
        <v>75</v>
      </c>
      <c r="AB146" s="8">
        <f t="shared" si="47"/>
        <v>9.3999999999999986</v>
      </c>
      <c r="AC146" s="3">
        <f t="shared" si="48"/>
        <v>6.4102564102564124</v>
      </c>
    </row>
    <row r="147" spans="1:29" ht="15">
      <c r="A147" s="47"/>
      <c r="B147" s="73"/>
      <c r="C147" s="73"/>
      <c r="D147" s="63">
        <v>4</v>
      </c>
      <c r="E147" s="48"/>
      <c r="F147" s="48"/>
      <c r="G147" s="48"/>
      <c r="H147" s="49">
        <v>15</v>
      </c>
      <c r="I147" s="53" t="str">
        <f t="shared" si="36"/>
        <v/>
      </c>
      <c r="J147" s="56">
        <f t="array" ref="J147">SUM(E147:H147/$AE$21:$AH$21)*AC147</f>
        <v>0.41806020066889643</v>
      </c>
      <c r="K147" s="26">
        <f t="shared" si="37"/>
        <v>0</v>
      </c>
      <c r="L147" s="13">
        <f t="shared" si="38"/>
        <v>0</v>
      </c>
      <c r="M147" s="13">
        <f t="shared" si="39"/>
        <v>0</v>
      </c>
      <c r="N147" s="14">
        <f t="shared" si="40"/>
        <v>0.15599999999999994</v>
      </c>
      <c r="O147" s="20">
        <f t="shared" si="52"/>
        <v>0.84400000000000008</v>
      </c>
      <c r="P147" s="19">
        <f t="shared" si="41"/>
        <v>113.71237458193983</v>
      </c>
      <c r="Q147" s="6">
        <f t="shared" si="42"/>
        <v>12.040133779264217</v>
      </c>
      <c r="R147" s="6">
        <f t="shared" si="43"/>
        <v>8.1521739130434803</v>
      </c>
      <c r="S147" s="15">
        <f t="shared" si="44"/>
        <v>-28.07692307692307</v>
      </c>
      <c r="T147" s="42" t="str">
        <f t="shared" si="49"/>
        <v/>
      </c>
      <c r="U147" s="42" t="str">
        <f t="shared" si="50"/>
        <v/>
      </c>
      <c r="V147" s="137" t="str">
        <f t="shared" si="51"/>
        <v/>
      </c>
      <c r="W147" s="140">
        <f t="shared" si="53"/>
        <v>0</v>
      </c>
      <c r="X147" s="83"/>
      <c r="Y147" s="3">
        <v>0</v>
      </c>
      <c r="Z147" s="5">
        <f t="shared" si="45"/>
        <v>45</v>
      </c>
      <c r="AA147" s="5">
        <f t="shared" si="46"/>
        <v>75</v>
      </c>
      <c r="AB147" s="8">
        <f t="shared" si="47"/>
        <v>9.3999999999999986</v>
      </c>
      <c r="AC147" s="3">
        <f t="shared" si="48"/>
        <v>6.4102564102564124</v>
      </c>
    </row>
    <row r="148" spans="1:29" ht="15">
      <c r="A148" s="47"/>
      <c r="B148" s="73"/>
      <c r="C148" s="73"/>
      <c r="D148" s="63">
        <v>4</v>
      </c>
      <c r="E148" s="48"/>
      <c r="F148" s="48"/>
      <c r="G148" s="48"/>
      <c r="H148" s="49">
        <v>15</v>
      </c>
      <c r="I148" s="53" t="str">
        <f t="shared" si="36"/>
        <v/>
      </c>
      <c r="J148" s="56">
        <f t="array" ref="J148">SUM(E148:H148/$AE$21:$AH$21)*AC148</f>
        <v>0.41806020066889643</v>
      </c>
      <c r="K148" s="26">
        <f t="shared" si="37"/>
        <v>0</v>
      </c>
      <c r="L148" s="13">
        <f t="shared" si="38"/>
        <v>0</v>
      </c>
      <c r="M148" s="13">
        <f t="shared" si="39"/>
        <v>0</v>
      </c>
      <c r="N148" s="14">
        <f t="shared" si="40"/>
        <v>0.15599999999999994</v>
      </c>
      <c r="O148" s="20">
        <f t="shared" si="52"/>
        <v>0.84400000000000008</v>
      </c>
      <c r="P148" s="19">
        <f t="shared" si="41"/>
        <v>113.71237458193983</v>
      </c>
      <c r="Q148" s="6">
        <f t="shared" si="42"/>
        <v>12.040133779264217</v>
      </c>
      <c r="R148" s="6">
        <f t="shared" si="43"/>
        <v>8.1521739130434803</v>
      </c>
      <c r="S148" s="15">
        <f t="shared" si="44"/>
        <v>-28.07692307692307</v>
      </c>
      <c r="T148" s="42" t="str">
        <f t="shared" si="49"/>
        <v/>
      </c>
      <c r="U148" s="42" t="str">
        <f t="shared" si="50"/>
        <v/>
      </c>
      <c r="V148" s="137" t="str">
        <f t="shared" si="51"/>
        <v/>
      </c>
      <c r="W148" s="140">
        <f t="shared" si="53"/>
        <v>0</v>
      </c>
      <c r="X148" s="83"/>
      <c r="Y148" s="3">
        <v>0</v>
      </c>
      <c r="Z148" s="5">
        <f t="shared" si="45"/>
        <v>45</v>
      </c>
      <c r="AA148" s="5">
        <f t="shared" si="46"/>
        <v>75</v>
      </c>
      <c r="AB148" s="8">
        <f t="shared" si="47"/>
        <v>9.3999999999999986</v>
      </c>
      <c r="AC148" s="3">
        <f t="shared" si="48"/>
        <v>6.4102564102564124</v>
      </c>
    </row>
    <row r="149" spans="1:29" ht="15">
      <c r="A149" s="47"/>
      <c r="B149" s="73"/>
      <c r="C149" s="73"/>
      <c r="D149" s="63">
        <v>4</v>
      </c>
      <c r="E149" s="48"/>
      <c r="F149" s="48"/>
      <c r="G149" s="48"/>
      <c r="H149" s="49">
        <v>15</v>
      </c>
      <c r="I149" s="53" t="str">
        <f t="shared" si="36"/>
        <v/>
      </c>
      <c r="J149" s="56">
        <f t="array" ref="J149">SUM(E149:H149/$AE$21:$AH$21)*AC149</f>
        <v>0.41806020066889643</v>
      </c>
      <c r="K149" s="26">
        <f t="shared" si="37"/>
        <v>0</v>
      </c>
      <c r="L149" s="13">
        <f t="shared" si="38"/>
        <v>0</v>
      </c>
      <c r="M149" s="13">
        <f t="shared" si="39"/>
        <v>0</v>
      </c>
      <c r="N149" s="14">
        <f t="shared" si="40"/>
        <v>0.15599999999999994</v>
      </c>
      <c r="O149" s="20">
        <f t="shared" si="52"/>
        <v>0.84400000000000008</v>
      </c>
      <c r="P149" s="19">
        <f t="shared" si="41"/>
        <v>113.71237458193983</v>
      </c>
      <c r="Q149" s="6">
        <f t="shared" si="42"/>
        <v>12.040133779264217</v>
      </c>
      <c r="R149" s="6">
        <f t="shared" si="43"/>
        <v>8.1521739130434803</v>
      </c>
      <c r="S149" s="15">
        <f t="shared" si="44"/>
        <v>-28.07692307692307</v>
      </c>
      <c r="T149" s="42" t="str">
        <f t="shared" si="49"/>
        <v/>
      </c>
      <c r="U149" s="42" t="str">
        <f t="shared" si="50"/>
        <v/>
      </c>
      <c r="V149" s="137" t="str">
        <f t="shared" si="51"/>
        <v/>
      </c>
      <c r="W149" s="140">
        <f t="shared" si="53"/>
        <v>0</v>
      </c>
      <c r="X149" s="83"/>
      <c r="Y149" s="3">
        <v>0</v>
      </c>
      <c r="Z149" s="5">
        <f t="shared" si="45"/>
        <v>45</v>
      </c>
      <c r="AA149" s="5">
        <f t="shared" si="46"/>
        <v>75</v>
      </c>
      <c r="AB149" s="8">
        <f t="shared" si="47"/>
        <v>9.3999999999999986</v>
      </c>
      <c r="AC149" s="3">
        <f t="shared" si="48"/>
        <v>6.4102564102564124</v>
      </c>
    </row>
    <row r="150" spans="1:29" ht="15">
      <c r="A150" s="47"/>
      <c r="B150" s="73"/>
      <c r="C150" s="73"/>
      <c r="D150" s="63">
        <v>4</v>
      </c>
      <c r="E150" s="48"/>
      <c r="F150" s="48"/>
      <c r="G150" s="48"/>
      <c r="H150" s="49">
        <v>15</v>
      </c>
      <c r="I150" s="53" t="str">
        <f t="shared" si="36"/>
        <v/>
      </c>
      <c r="J150" s="56">
        <f t="array" ref="J150">SUM(E150:H150/$AE$21:$AH$21)*AC150</f>
        <v>0.41806020066889643</v>
      </c>
      <c r="K150" s="26">
        <f t="shared" si="37"/>
        <v>0</v>
      </c>
      <c r="L150" s="13">
        <f t="shared" si="38"/>
        <v>0</v>
      </c>
      <c r="M150" s="13">
        <f t="shared" si="39"/>
        <v>0</v>
      </c>
      <c r="N150" s="14">
        <f t="shared" si="40"/>
        <v>0.15599999999999994</v>
      </c>
      <c r="O150" s="20">
        <f t="shared" si="52"/>
        <v>0.84400000000000008</v>
      </c>
      <c r="P150" s="19">
        <f t="shared" si="41"/>
        <v>113.71237458193983</v>
      </c>
      <c r="Q150" s="6">
        <f t="shared" si="42"/>
        <v>12.040133779264217</v>
      </c>
      <c r="R150" s="6">
        <f t="shared" si="43"/>
        <v>8.1521739130434803</v>
      </c>
      <c r="S150" s="15">
        <f t="shared" si="44"/>
        <v>-28.07692307692307</v>
      </c>
      <c r="T150" s="42" t="str">
        <f t="shared" si="49"/>
        <v/>
      </c>
      <c r="U150" s="42" t="str">
        <f t="shared" si="50"/>
        <v/>
      </c>
      <c r="V150" s="137" t="str">
        <f t="shared" si="51"/>
        <v/>
      </c>
      <c r="W150" s="140">
        <f t="shared" si="53"/>
        <v>0</v>
      </c>
      <c r="X150" s="83"/>
      <c r="Y150" s="3">
        <v>0</v>
      </c>
      <c r="Z150" s="5">
        <f t="shared" si="45"/>
        <v>45</v>
      </c>
      <c r="AA150" s="5">
        <f t="shared" si="46"/>
        <v>75</v>
      </c>
      <c r="AB150" s="8">
        <f t="shared" si="47"/>
        <v>9.3999999999999986</v>
      </c>
      <c r="AC150" s="3">
        <f t="shared" si="48"/>
        <v>6.4102564102564124</v>
      </c>
    </row>
    <row r="151" spans="1:29" ht="15">
      <c r="A151" s="47"/>
      <c r="B151" s="73"/>
      <c r="C151" s="73"/>
      <c r="D151" s="63">
        <v>4</v>
      </c>
      <c r="E151" s="48"/>
      <c r="F151" s="48"/>
      <c r="G151" s="48"/>
      <c r="H151" s="49">
        <v>15</v>
      </c>
      <c r="I151" s="53" t="str">
        <f t="shared" si="36"/>
        <v/>
      </c>
      <c r="J151" s="56">
        <f t="array" ref="J151">SUM(E151:H151/$AE$21:$AH$21)*AC151</f>
        <v>0.41806020066889643</v>
      </c>
      <c r="K151" s="26">
        <f t="shared" si="37"/>
        <v>0</v>
      </c>
      <c r="L151" s="13">
        <f t="shared" si="38"/>
        <v>0</v>
      </c>
      <c r="M151" s="13">
        <f t="shared" si="39"/>
        <v>0</v>
      </c>
      <c r="N151" s="14">
        <f t="shared" si="40"/>
        <v>0.15599999999999994</v>
      </c>
      <c r="O151" s="20">
        <f t="shared" si="52"/>
        <v>0.84400000000000008</v>
      </c>
      <c r="P151" s="19">
        <f t="shared" si="41"/>
        <v>113.71237458193983</v>
      </c>
      <c r="Q151" s="6">
        <f t="shared" si="42"/>
        <v>12.040133779264217</v>
      </c>
      <c r="R151" s="6">
        <f t="shared" si="43"/>
        <v>8.1521739130434803</v>
      </c>
      <c r="S151" s="15">
        <f t="shared" si="44"/>
        <v>-28.07692307692307</v>
      </c>
      <c r="T151" s="42" t="str">
        <f t="shared" si="49"/>
        <v/>
      </c>
      <c r="U151" s="42" t="str">
        <f t="shared" si="50"/>
        <v/>
      </c>
      <c r="V151" s="137" t="str">
        <f t="shared" si="51"/>
        <v/>
      </c>
      <c r="W151" s="140">
        <f t="shared" si="53"/>
        <v>0</v>
      </c>
      <c r="X151" s="83"/>
      <c r="Y151" s="3">
        <v>0</v>
      </c>
      <c r="Z151" s="5">
        <f t="shared" si="45"/>
        <v>45</v>
      </c>
      <c r="AA151" s="5">
        <f t="shared" si="46"/>
        <v>75</v>
      </c>
      <c r="AB151" s="8">
        <f t="shared" si="47"/>
        <v>9.3999999999999986</v>
      </c>
      <c r="AC151" s="3">
        <f t="shared" si="48"/>
        <v>6.4102564102564124</v>
      </c>
    </row>
    <row r="152" spans="1:29" ht="15">
      <c r="A152" s="47"/>
      <c r="B152" s="73"/>
      <c r="C152" s="73"/>
      <c r="D152" s="63">
        <v>4</v>
      </c>
      <c r="E152" s="48"/>
      <c r="F152" s="48"/>
      <c r="G152" s="48"/>
      <c r="H152" s="49">
        <v>15</v>
      </c>
      <c r="I152" s="53" t="str">
        <f t="shared" si="36"/>
        <v/>
      </c>
      <c r="J152" s="56">
        <f t="array" ref="J152">SUM(E152:H152/$AE$21:$AH$21)*AC152</f>
        <v>0.41806020066889643</v>
      </c>
      <c r="K152" s="26">
        <f t="shared" si="37"/>
        <v>0</v>
      </c>
      <c r="L152" s="13">
        <f t="shared" si="38"/>
        <v>0</v>
      </c>
      <c r="M152" s="13">
        <f t="shared" si="39"/>
        <v>0</v>
      </c>
      <c r="N152" s="14">
        <f t="shared" si="40"/>
        <v>0.15599999999999994</v>
      </c>
      <c r="O152" s="20">
        <f t="shared" si="52"/>
        <v>0.84400000000000008</v>
      </c>
      <c r="P152" s="19">
        <f t="shared" si="41"/>
        <v>113.71237458193983</v>
      </c>
      <c r="Q152" s="6">
        <f t="shared" si="42"/>
        <v>12.040133779264217</v>
      </c>
      <c r="R152" s="6">
        <f t="shared" si="43"/>
        <v>8.1521739130434803</v>
      </c>
      <c r="S152" s="15">
        <f t="shared" si="44"/>
        <v>-28.07692307692307</v>
      </c>
      <c r="T152" s="42" t="str">
        <f t="shared" si="49"/>
        <v/>
      </c>
      <c r="U152" s="42" t="str">
        <f t="shared" si="50"/>
        <v/>
      </c>
      <c r="V152" s="137" t="str">
        <f t="shared" si="51"/>
        <v/>
      </c>
      <c r="W152" s="140">
        <f t="shared" si="53"/>
        <v>0</v>
      </c>
      <c r="X152" s="83"/>
      <c r="Y152" s="3">
        <v>0</v>
      </c>
      <c r="Z152" s="5">
        <f t="shared" si="45"/>
        <v>45</v>
      </c>
      <c r="AA152" s="5">
        <f t="shared" si="46"/>
        <v>75</v>
      </c>
      <c r="AB152" s="8">
        <f t="shared" si="47"/>
        <v>9.3999999999999986</v>
      </c>
      <c r="AC152" s="3">
        <f t="shared" si="48"/>
        <v>6.4102564102564124</v>
      </c>
    </row>
    <row r="153" spans="1:29" ht="15">
      <c r="A153" s="47"/>
      <c r="B153" s="73"/>
      <c r="C153" s="73"/>
      <c r="D153" s="63">
        <v>4</v>
      </c>
      <c r="E153" s="48"/>
      <c r="F153" s="48"/>
      <c r="G153" s="48"/>
      <c r="H153" s="49">
        <v>15</v>
      </c>
      <c r="I153" s="53" t="str">
        <f t="shared" si="36"/>
        <v/>
      </c>
      <c r="J153" s="56">
        <f t="array" ref="J153">SUM(E153:H153/$AE$21:$AH$21)*AC153</f>
        <v>0.41806020066889643</v>
      </c>
      <c r="K153" s="26">
        <f t="shared" si="37"/>
        <v>0</v>
      </c>
      <c r="L153" s="13">
        <f t="shared" si="38"/>
        <v>0</v>
      </c>
      <c r="M153" s="13">
        <f t="shared" si="39"/>
        <v>0</v>
      </c>
      <c r="N153" s="14">
        <f t="shared" si="40"/>
        <v>0.15599999999999994</v>
      </c>
      <c r="O153" s="20">
        <f t="shared" si="52"/>
        <v>0.84400000000000008</v>
      </c>
      <c r="P153" s="19">
        <f t="shared" si="41"/>
        <v>113.71237458193983</v>
      </c>
      <c r="Q153" s="6">
        <f t="shared" si="42"/>
        <v>12.040133779264217</v>
      </c>
      <c r="R153" s="6">
        <f t="shared" si="43"/>
        <v>8.1521739130434803</v>
      </c>
      <c r="S153" s="15">
        <f t="shared" si="44"/>
        <v>-28.07692307692307</v>
      </c>
      <c r="T153" s="42" t="str">
        <f t="shared" si="49"/>
        <v/>
      </c>
      <c r="U153" s="42" t="str">
        <f t="shared" si="50"/>
        <v/>
      </c>
      <c r="V153" s="137" t="str">
        <f t="shared" si="51"/>
        <v/>
      </c>
      <c r="W153" s="140">
        <f t="shared" si="53"/>
        <v>0</v>
      </c>
      <c r="X153" s="83"/>
      <c r="Y153" s="3">
        <v>0</v>
      </c>
      <c r="Z153" s="5">
        <f t="shared" si="45"/>
        <v>45</v>
      </c>
      <c r="AA153" s="5">
        <f t="shared" si="46"/>
        <v>75</v>
      </c>
      <c r="AB153" s="8">
        <f t="shared" si="47"/>
        <v>9.3999999999999986</v>
      </c>
      <c r="AC153" s="3">
        <f t="shared" si="48"/>
        <v>6.4102564102564124</v>
      </c>
    </row>
    <row r="154" spans="1:29" ht="15">
      <c r="A154" s="47"/>
      <c r="B154" s="73"/>
      <c r="C154" s="73"/>
      <c r="D154" s="63">
        <v>4</v>
      </c>
      <c r="E154" s="48"/>
      <c r="F154" s="48"/>
      <c r="G154" s="48"/>
      <c r="H154" s="49">
        <v>15</v>
      </c>
      <c r="I154" s="53" t="str">
        <f t="shared" si="36"/>
        <v/>
      </c>
      <c r="J154" s="56">
        <f t="array" ref="J154">SUM(E154:H154/$AE$21:$AH$21)*AC154</f>
        <v>0.41806020066889643</v>
      </c>
      <c r="K154" s="26">
        <f t="shared" si="37"/>
        <v>0</v>
      </c>
      <c r="L154" s="13">
        <f t="shared" si="38"/>
        <v>0</v>
      </c>
      <c r="M154" s="13">
        <f t="shared" si="39"/>
        <v>0</v>
      </c>
      <c r="N154" s="14">
        <f t="shared" si="40"/>
        <v>0.15599999999999994</v>
      </c>
      <c r="O154" s="20">
        <f t="shared" si="52"/>
        <v>0.84400000000000008</v>
      </c>
      <c r="P154" s="19">
        <f t="shared" si="41"/>
        <v>113.71237458193983</v>
      </c>
      <c r="Q154" s="6">
        <f t="shared" si="42"/>
        <v>12.040133779264217</v>
      </c>
      <c r="R154" s="6">
        <f t="shared" si="43"/>
        <v>8.1521739130434803</v>
      </c>
      <c r="S154" s="15">
        <f t="shared" si="44"/>
        <v>-28.07692307692307</v>
      </c>
      <c r="T154" s="42" t="str">
        <f t="shared" si="49"/>
        <v/>
      </c>
      <c r="U154" s="42" t="str">
        <f t="shared" si="50"/>
        <v/>
      </c>
      <c r="V154" s="137" t="str">
        <f t="shared" si="51"/>
        <v/>
      </c>
      <c r="W154" s="140">
        <f t="shared" si="53"/>
        <v>0</v>
      </c>
      <c r="X154" s="83"/>
      <c r="Y154" s="3">
        <v>0</v>
      </c>
      <c r="Z154" s="5">
        <f t="shared" si="45"/>
        <v>45</v>
      </c>
      <c r="AA154" s="5">
        <f t="shared" si="46"/>
        <v>75</v>
      </c>
      <c r="AB154" s="8">
        <f t="shared" si="47"/>
        <v>9.3999999999999986</v>
      </c>
      <c r="AC154" s="3">
        <f t="shared" si="48"/>
        <v>6.4102564102564124</v>
      </c>
    </row>
    <row r="155" spans="1:29" ht="15">
      <c r="A155" s="47"/>
      <c r="B155" s="73"/>
      <c r="C155" s="73"/>
      <c r="D155" s="63">
        <v>4</v>
      </c>
      <c r="E155" s="48"/>
      <c r="F155" s="48"/>
      <c r="G155" s="48"/>
      <c r="H155" s="49">
        <v>15</v>
      </c>
      <c r="I155" s="53" t="str">
        <f t="shared" si="36"/>
        <v/>
      </c>
      <c r="J155" s="56">
        <f t="array" ref="J155">SUM(E155:H155/$AE$21:$AH$21)*AC155</f>
        <v>0.41806020066889643</v>
      </c>
      <c r="K155" s="26">
        <f t="shared" si="37"/>
        <v>0</v>
      </c>
      <c r="L155" s="13">
        <f t="shared" si="38"/>
        <v>0</v>
      </c>
      <c r="M155" s="13">
        <f t="shared" si="39"/>
        <v>0</v>
      </c>
      <c r="N155" s="14">
        <f t="shared" si="40"/>
        <v>0.15599999999999994</v>
      </c>
      <c r="O155" s="20">
        <f t="shared" si="52"/>
        <v>0.84400000000000008</v>
      </c>
      <c r="P155" s="19">
        <f t="shared" si="41"/>
        <v>113.71237458193983</v>
      </c>
      <c r="Q155" s="6">
        <f t="shared" si="42"/>
        <v>12.040133779264217</v>
      </c>
      <c r="R155" s="6">
        <f t="shared" si="43"/>
        <v>8.1521739130434803</v>
      </c>
      <c r="S155" s="15">
        <f t="shared" si="44"/>
        <v>-28.07692307692307</v>
      </c>
      <c r="T155" s="42" t="str">
        <f t="shared" si="49"/>
        <v/>
      </c>
      <c r="U155" s="42" t="str">
        <f t="shared" si="50"/>
        <v/>
      </c>
      <c r="V155" s="137" t="str">
        <f t="shared" si="51"/>
        <v/>
      </c>
      <c r="W155" s="140">
        <f t="shared" si="53"/>
        <v>0</v>
      </c>
      <c r="X155" s="83"/>
      <c r="Y155" s="3">
        <v>0</v>
      </c>
      <c r="Z155" s="5">
        <f t="shared" si="45"/>
        <v>45</v>
      </c>
      <c r="AA155" s="5">
        <f t="shared" si="46"/>
        <v>75</v>
      </c>
      <c r="AB155" s="8">
        <f t="shared" si="47"/>
        <v>9.3999999999999986</v>
      </c>
      <c r="AC155" s="3">
        <f t="shared" si="48"/>
        <v>6.4102564102564124</v>
      </c>
    </row>
    <row r="156" spans="1:29" ht="15">
      <c r="A156" s="47"/>
      <c r="B156" s="73"/>
      <c r="C156" s="73"/>
      <c r="D156" s="63">
        <v>4</v>
      </c>
      <c r="E156" s="48"/>
      <c r="F156" s="48"/>
      <c r="G156" s="48"/>
      <c r="H156" s="49">
        <v>15</v>
      </c>
      <c r="I156" s="53" t="str">
        <f t="shared" si="36"/>
        <v/>
      </c>
      <c r="J156" s="56">
        <f t="array" ref="J156">SUM(E156:H156/$AE$21:$AH$21)*AC156</f>
        <v>0.41806020066889643</v>
      </c>
      <c r="K156" s="26">
        <f t="shared" si="37"/>
        <v>0</v>
      </c>
      <c r="L156" s="13">
        <f t="shared" si="38"/>
        <v>0</v>
      </c>
      <c r="M156" s="13">
        <f t="shared" si="39"/>
        <v>0</v>
      </c>
      <c r="N156" s="14">
        <f t="shared" si="40"/>
        <v>0.15599999999999994</v>
      </c>
      <c r="O156" s="20">
        <f t="shared" si="52"/>
        <v>0.84400000000000008</v>
      </c>
      <c r="P156" s="19">
        <f t="shared" si="41"/>
        <v>113.71237458193983</v>
      </c>
      <c r="Q156" s="6">
        <f t="shared" si="42"/>
        <v>12.040133779264217</v>
      </c>
      <c r="R156" s="6">
        <f t="shared" si="43"/>
        <v>8.1521739130434803</v>
      </c>
      <c r="S156" s="15">
        <f t="shared" si="44"/>
        <v>-28.07692307692307</v>
      </c>
      <c r="T156" s="42" t="str">
        <f t="shared" si="49"/>
        <v/>
      </c>
      <c r="U156" s="42" t="str">
        <f t="shared" si="50"/>
        <v/>
      </c>
      <c r="V156" s="137" t="str">
        <f t="shared" si="51"/>
        <v/>
      </c>
      <c r="W156" s="140">
        <f t="shared" si="53"/>
        <v>0</v>
      </c>
      <c r="X156" s="83"/>
      <c r="Y156" s="3">
        <v>0</v>
      </c>
      <c r="Z156" s="5">
        <f t="shared" si="45"/>
        <v>45</v>
      </c>
      <c r="AA156" s="5">
        <f t="shared" si="46"/>
        <v>75</v>
      </c>
      <c r="AB156" s="8">
        <f t="shared" si="47"/>
        <v>9.3999999999999986</v>
      </c>
      <c r="AC156" s="3">
        <f t="shared" si="48"/>
        <v>6.4102564102564124</v>
      </c>
    </row>
    <row r="157" spans="1:29" ht="15">
      <c r="A157" s="47"/>
      <c r="B157" s="73"/>
      <c r="C157" s="73"/>
      <c r="D157" s="63">
        <v>4</v>
      </c>
      <c r="E157" s="48"/>
      <c r="F157" s="48"/>
      <c r="G157" s="48"/>
      <c r="H157" s="49">
        <v>15</v>
      </c>
      <c r="I157" s="53" t="str">
        <f t="shared" si="36"/>
        <v/>
      </c>
      <c r="J157" s="56">
        <f t="array" ref="J157">SUM(E157:H157/$AE$21:$AH$21)*AC157</f>
        <v>0.41806020066889643</v>
      </c>
      <c r="K157" s="26">
        <f t="shared" si="37"/>
        <v>0</v>
      </c>
      <c r="L157" s="13">
        <f t="shared" si="38"/>
        <v>0</v>
      </c>
      <c r="M157" s="13">
        <f t="shared" si="39"/>
        <v>0</v>
      </c>
      <c r="N157" s="14">
        <f t="shared" si="40"/>
        <v>0.15599999999999994</v>
      </c>
      <c r="O157" s="20">
        <f t="shared" si="52"/>
        <v>0.84400000000000008</v>
      </c>
      <c r="P157" s="19">
        <f t="shared" si="41"/>
        <v>113.71237458193983</v>
      </c>
      <c r="Q157" s="6">
        <f t="shared" si="42"/>
        <v>12.040133779264217</v>
      </c>
      <c r="R157" s="6">
        <f t="shared" si="43"/>
        <v>8.1521739130434803</v>
      </c>
      <c r="S157" s="15">
        <f t="shared" si="44"/>
        <v>-28.07692307692307</v>
      </c>
      <c r="T157" s="42" t="str">
        <f t="shared" si="49"/>
        <v/>
      </c>
      <c r="U157" s="42" t="str">
        <f t="shared" si="50"/>
        <v/>
      </c>
      <c r="V157" s="137" t="str">
        <f t="shared" si="51"/>
        <v/>
      </c>
      <c r="W157" s="140">
        <f t="shared" si="53"/>
        <v>0</v>
      </c>
      <c r="X157" s="83"/>
      <c r="Y157" s="3">
        <v>0</v>
      </c>
      <c r="Z157" s="5">
        <f t="shared" si="45"/>
        <v>45</v>
      </c>
      <c r="AA157" s="5">
        <f t="shared" si="46"/>
        <v>75</v>
      </c>
      <c r="AB157" s="8">
        <f t="shared" si="47"/>
        <v>9.3999999999999986</v>
      </c>
      <c r="AC157" s="3">
        <f t="shared" si="48"/>
        <v>6.4102564102564124</v>
      </c>
    </row>
    <row r="158" spans="1:29" ht="15">
      <c r="A158" s="47"/>
      <c r="B158" s="73"/>
      <c r="C158" s="73"/>
      <c r="D158" s="63">
        <v>4</v>
      </c>
      <c r="E158" s="48"/>
      <c r="F158" s="48"/>
      <c r="G158" s="48"/>
      <c r="H158" s="49">
        <v>15</v>
      </c>
      <c r="I158" s="53" t="str">
        <f t="shared" si="36"/>
        <v/>
      </c>
      <c r="J158" s="56">
        <f t="array" ref="J158">SUM(E158:H158/$AE$21:$AH$21)*AC158</f>
        <v>0.41806020066889643</v>
      </c>
      <c r="K158" s="26">
        <f t="shared" si="37"/>
        <v>0</v>
      </c>
      <c r="L158" s="13">
        <f t="shared" si="38"/>
        <v>0</v>
      </c>
      <c r="M158" s="13">
        <f t="shared" si="39"/>
        <v>0</v>
      </c>
      <c r="N158" s="14">
        <f t="shared" si="40"/>
        <v>0.15599999999999994</v>
      </c>
      <c r="O158" s="20">
        <f t="shared" si="52"/>
        <v>0.84400000000000008</v>
      </c>
      <c r="P158" s="19">
        <f t="shared" si="41"/>
        <v>113.71237458193983</v>
      </c>
      <c r="Q158" s="6">
        <f t="shared" si="42"/>
        <v>12.040133779264217</v>
      </c>
      <c r="R158" s="6">
        <f t="shared" si="43"/>
        <v>8.1521739130434803</v>
      </c>
      <c r="S158" s="15">
        <f t="shared" si="44"/>
        <v>-28.07692307692307</v>
      </c>
      <c r="T158" s="42" t="str">
        <f t="shared" si="49"/>
        <v/>
      </c>
      <c r="U158" s="42" t="str">
        <f t="shared" si="50"/>
        <v/>
      </c>
      <c r="V158" s="137" t="str">
        <f t="shared" si="51"/>
        <v/>
      </c>
      <c r="W158" s="140">
        <f t="shared" si="53"/>
        <v>0</v>
      </c>
      <c r="X158" s="83"/>
      <c r="Y158" s="3">
        <v>0</v>
      </c>
      <c r="Z158" s="5">
        <f t="shared" si="45"/>
        <v>45</v>
      </c>
      <c r="AA158" s="5">
        <f t="shared" si="46"/>
        <v>75</v>
      </c>
      <c r="AB158" s="8">
        <f t="shared" si="47"/>
        <v>9.3999999999999986</v>
      </c>
      <c r="AC158" s="3">
        <f t="shared" si="48"/>
        <v>6.4102564102564124</v>
      </c>
    </row>
    <row r="159" spans="1:29" ht="15">
      <c r="A159" s="47"/>
      <c r="B159" s="73"/>
      <c r="C159" s="73"/>
      <c r="D159" s="63">
        <v>4</v>
      </c>
      <c r="E159" s="48"/>
      <c r="F159" s="48"/>
      <c r="G159" s="48"/>
      <c r="H159" s="49">
        <v>15</v>
      </c>
      <c r="I159" s="53" t="str">
        <f t="shared" si="36"/>
        <v/>
      </c>
      <c r="J159" s="56">
        <f t="array" ref="J159">SUM(E159:H159/$AE$21:$AH$21)*AC159</f>
        <v>0.41806020066889643</v>
      </c>
      <c r="K159" s="26">
        <f t="shared" si="37"/>
        <v>0</v>
      </c>
      <c r="L159" s="13">
        <f t="shared" si="38"/>
        <v>0</v>
      </c>
      <c r="M159" s="13">
        <f t="shared" si="39"/>
        <v>0</v>
      </c>
      <c r="N159" s="14">
        <f t="shared" si="40"/>
        <v>0.15599999999999994</v>
      </c>
      <c r="O159" s="20">
        <f t="shared" si="52"/>
        <v>0.84400000000000008</v>
      </c>
      <c r="P159" s="19">
        <f t="shared" si="41"/>
        <v>113.71237458193983</v>
      </c>
      <c r="Q159" s="6">
        <f t="shared" si="42"/>
        <v>12.040133779264217</v>
      </c>
      <c r="R159" s="6">
        <f t="shared" si="43"/>
        <v>8.1521739130434803</v>
      </c>
      <c r="S159" s="15">
        <f t="shared" si="44"/>
        <v>-28.07692307692307</v>
      </c>
      <c r="T159" s="42" t="str">
        <f t="shared" si="49"/>
        <v/>
      </c>
      <c r="U159" s="42" t="str">
        <f t="shared" si="50"/>
        <v/>
      </c>
      <c r="V159" s="137" t="str">
        <f t="shared" si="51"/>
        <v/>
      </c>
      <c r="W159" s="140">
        <f t="shared" si="53"/>
        <v>0</v>
      </c>
      <c r="X159" s="83"/>
      <c r="Y159" s="3">
        <v>0</v>
      </c>
      <c r="Z159" s="5">
        <f t="shared" si="45"/>
        <v>45</v>
      </c>
      <c r="AA159" s="5">
        <f t="shared" si="46"/>
        <v>75</v>
      </c>
      <c r="AB159" s="8">
        <f t="shared" si="47"/>
        <v>9.3999999999999986</v>
      </c>
      <c r="AC159" s="3">
        <f t="shared" si="48"/>
        <v>6.4102564102564124</v>
      </c>
    </row>
    <row r="160" spans="1:29" ht="15">
      <c r="A160" s="47"/>
      <c r="B160" s="73"/>
      <c r="C160" s="73"/>
      <c r="D160" s="63">
        <v>4</v>
      </c>
      <c r="E160" s="48"/>
      <c r="F160" s="48"/>
      <c r="G160" s="48"/>
      <c r="H160" s="49">
        <v>15</v>
      </c>
      <c r="I160" s="53" t="str">
        <f t="shared" si="36"/>
        <v/>
      </c>
      <c r="J160" s="56">
        <f t="array" ref="J160">SUM(E160:H160/$AE$21:$AH$21)*AC160</f>
        <v>0.41806020066889643</v>
      </c>
      <c r="K160" s="26">
        <f t="shared" si="37"/>
        <v>0</v>
      </c>
      <c r="L160" s="13">
        <f t="shared" si="38"/>
        <v>0</v>
      </c>
      <c r="M160" s="13">
        <f t="shared" si="39"/>
        <v>0</v>
      </c>
      <c r="N160" s="14">
        <f t="shared" si="40"/>
        <v>0.15599999999999994</v>
      </c>
      <c r="O160" s="20">
        <f t="shared" si="52"/>
        <v>0.84400000000000008</v>
      </c>
      <c r="P160" s="19">
        <f t="shared" si="41"/>
        <v>113.71237458193983</v>
      </c>
      <c r="Q160" s="6">
        <f t="shared" si="42"/>
        <v>12.040133779264217</v>
      </c>
      <c r="R160" s="6">
        <f t="shared" si="43"/>
        <v>8.1521739130434803</v>
      </c>
      <c r="S160" s="15">
        <f t="shared" si="44"/>
        <v>-28.07692307692307</v>
      </c>
      <c r="T160" s="42" t="str">
        <f t="shared" si="49"/>
        <v/>
      </c>
      <c r="U160" s="42" t="str">
        <f t="shared" si="50"/>
        <v/>
      </c>
      <c r="V160" s="137" t="str">
        <f t="shared" si="51"/>
        <v/>
      </c>
      <c r="W160" s="140">
        <f t="shared" si="53"/>
        <v>0</v>
      </c>
      <c r="X160" s="83"/>
      <c r="Y160" s="3">
        <v>0</v>
      </c>
      <c r="Z160" s="5">
        <f t="shared" si="45"/>
        <v>45</v>
      </c>
      <c r="AA160" s="5">
        <f t="shared" si="46"/>
        <v>75</v>
      </c>
      <c r="AB160" s="8">
        <f t="shared" si="47"/>
        <v>9.3999999999999986</v>
      </c>
      <c r="AC160" s="3">
        <f t="shared" si="48"/>
        <v>6.4102564102564124</v>
      </c>
    </row>
    <row r="161" spans="1:29" ht="15">
      <c r="A161" s="47"/>
      <c r="B161" s="73"/>
      <c r="C161" s="73"/>
      <c r="D161" s="63">
        <v>6</v>
      </c>
      <c r="E161" s="48">
        <v>2000</v>
      </c>
      <c r="F161" s="48">
        <v>200</v>
      </c>
      <c r="G161" s="48">
        <v>140</v>
      </c>
      <c r="H161" s="49">
        <v>15</v>
      </c>
      <c r="I161" s="53">
        <f t="shared" si="36"/>
        <v>10</v>
      </c>
      <c r="J161" s="56">
        <f t="array" ref="J161">SUM(E161:H161/$AE$21:$AH$21)*AC161</f>
        <v>15.189520624303235</v>
      </c>
      <c r="K161" s="26">
        <f t="shared" si="37"/>
        <v>0.65834862385321091</v>
      </c>
      <c r="L161" s="13">
        <f t="shared" si="38"/>
        <v>0.10972477064220183</v>
      </c>
      <c r="M161" s="13">
        <f t="shared" si="39"/>
        <v>2.3633027522935775E-2</v>
      </c>
      <c r="N161" s="14">
        <f t="shared" si="40"/>
        <v>4.2935779816513754E-3</v>
      </c>
      <c r="O161" s="20">
        <f t="shared" si="52"/>
        <v>0.20400000000000007</v>
      </c>
      <c r="P161" s="19">
        <f t="shared" si="41"/>
        <v>131.54960981048026</v>
      </c>
      <c r="Q161" s="6">
        <f t="shared" si="42"/>
        <v>37.458193979933107</v>
      </c>
      <c r="R161" s="6">
        <f t="shared" si="43"/>
        <v>16.195652173913114</v>
      </c>
      <c r="S161" s="15">
        <f t="shared" si="44"/>
        <v>39.871794871794883</v>
      </c>
      <c r="T161" s="42" t="str">
        <f t="shared" si="49"/>
        <v/>
      </c>
      <c r="U161" s="42" t="str">
        <f t="shared" si="50"/>
        <v/>
      </c>
      <c r="V161" s="137" t="str">
        <f t="shared" si="51"/>
        <v/>
      </c>
      <c r="W161" s="140">
        <f t="shared" si="53"/>
        <v>0</v>
      </c>
      <c r="X161" s="83"/>
      <c r="Y161" s="3">
        <v>0</v>
      </c>
      <c r="Z161" s="5">
        <f t="shared" si="45"/>
        <v>15</v>
      </c>
      <c r="AA161" s="5">
        <f t="shared" si="46"/>
        <v>15</v>
      </c>
      <c r="AB161" s="8">
        <f t="shared" si="47"/>
        <v>5.3999999999999986</v>
      </c>
      <c r="AC161" s="3">
        <f t="shared" si="48"/>
        <v>1.256281407035176</v>
      </c>
    </row>
    <row r="162" spans="1:29" ht="15">
      <c r="A162" s="47"/>
      <c r="B162" s="73"/>
      <c r="C162" s="73"/>
      <c r="D162" s="63">
        <v>4</v>
      </c>
      <c r="E162" s="48"/>
      <c r="F162" s="48"/>
      <c r="G162" s="48"/>
      <c r="H162" s="49">
        <v>15</v>
      </c>
      <c r="I162" s="53" t="str">
        <f t="shared" si="36"/>
        <v/>
      </c>
      <c r="J162" s="56">
        <f t="array" ref="J162">SUM(E162:H162/$AE$21:$AH$21)*AC162</f>
        <v>0.41806020066889643</v>
      </c>
      <c r="K162" s="26">
        <f t="shared" si="37"/>
        <v>0</v>
      </c>
      <c r="L162" s="13">
        <f t="shared" si="38"/>
        <v>0</v>
      </c>
      <c r="M162" s="13">
        <f t="shared" si="39"/>
        <v>0</v>
      </c>
      <c r="N162" s="14">
        <f t="shared" si="40"/>
        <v>0.15599999999999994</v>
      </c>
      <c r="O162" s="20">
        <f t="shared" si="52"/>
        <v>0.84400000000000008</v>
      </c>
      <c r="P162" s="19">
        <f t="shared" si="41"/>
        <v>113.71237458193983</v>
      </c>
      <c r="Q162" s="6">
        <f t="shared" si="42"/>
        <v>12.040133779264217</v>
      </c>
      <c r="R162" s="6">
        <f t="shared" si="43"/>
        <v>8.1521739130434803</v>
      </c>
      <c r="S162" s="15">
        <f t="shared" si="44"/>
        <v>-28.07692307692307</v>
      </c>
      <c r="T162" s="42" t="str">
        <f t="shared" si="49"/>
        <v/>
      </c>
      <c r="U162" s="42" t="str">
        <f t="shared" si="50"/>
        <v/>
      </c>
      <c r="V162" s="137" t="str">
        <f t="shared" si="51"/>
        <v/>
      </c>
      <c r="W162" s="140">
        <f t="shared" si="53"/>
        <v>0</v>
      </c>
      <c r="X162" s="83"/>
      <c r="Y162" s="3">
        <v>0</v>
      </c>
      <c r="Z162" s="5">
        <f t="shared" si="45"/>
        <v>45</v>
      </c>
      <c r="AA162" s="5">
        <f t="shared" si="46"/>
        <v>75</v>
      </c>
      <c r="AB162" s="8">
        <f t="shared" si="47"/>
        <v>9.3999999999999986</v>
      </c>
      <c r="AC162" s="3">
        <f t="shared" si="48"/>
        <v>6.4102564102564124</v>
      </c>
    </row>
    <row r="163" spans="1:29" ht="15">
      <c r="A163" s="47"/>
      <c r="B163" s="73"/>
      <c r="C163" s="73"/>
      <c r="D163" s="63">
        <v>4</v>
      </c>
      <c r="E163" s="48"/>
      <c r="F163" s="48"/>
      <c r="G163" s="48"/>
      <c r="H163" s="49">
        <v>15</v>
      </c>
      <c r="I163" s="53" t="str">
        <f t="shared" si="36"/>
        <v/>
      </c>
      <c r="J163" s="56">
        <f t="array" ref="J163">SUM(E163:H163/$AE$21:$AH$21)*AC163</f>
        <v>0.41806020066889643</v>
      </c>
      <c r="K163" s="26">
        <f t="shared" si="37"/>
        <v>0</v>
      </c>
      <c r="L163" s="13">
        <f t="shared" si="38"/>
        <v>0</v>
      </c>
      <c r="M163" s="13">
        <f t="shared" si="39"/>
        <v>0</v>
      </c>
      <c r="N163" s="14">
        <f t="shared" si="40"/>
        <v>0.15599999999999994</v>
      </c>
      <c r="O163" s="20">
        <f t="shared" si="52"/>
        <v>0.84400000000000008</v>
      </c>
      <c r="P163" s="19">
        <f t="shared" si="41"/>
        <v>113.71237458193983</v>
      </c>
      <c r="Q163" s="6">
        <f t="shared" si="42"/>
        <v>12.040133779264217</v>
      </c>
      <c r="R163" s="6">
        <f t="shared" si="43"/>
        <v>8.1521739130434803</v>
      </c>
      <c r="S163" s="15">
        <f t="shared" si="44"/>
        <v>-28.07692307692307</v>
      </c>
      <c r="T163" s="42" t="str">
        <f t="shared" si="49"/>
        <v/>
      </c>
      <c r="U163" s="42" t="str">
        <f t="shared" si="50"/>
        <v/>
      </c>
      <c r="V163" s="137" t="str">
        <f t="shared" si="51"/>
        <v/>
      </c>
      <c r="W163" s="140">
        <f t="shared" si="53"/>
        <v>0</v>
      </c>
      <c r="X163" s="83"/>
      <c r="Y163" s="3">
        <v>0</v>
      </c>
      <c r="Z163" s="5">
        <f t="shared" si="45"/>
        <v>45</v>
      </c>
      <c r="AA163" s="5">
        <f t="shared" si="46"/>
        <v>75</v>
      </c>
      <c r="AB163" s="8">
        <f t="shared" si="47"/>
        <v>9.3999999999999986</v>
      </c>
      <c r="AC163" s="3">
        <f t="shared" si="48"/>
        <v>6.4102564102564124</v>
      </c>
    </row>
    <row r="164" spans="1:29" ht="15">
      <c r="A164" s="47"/>
      <c r="B164" s="73"/>
      <c r="C164" s="73"/>
      <c r="D164" s="63">
        <v>4</v>
      </c>
      <c r="E164" s="48"/>
      <c r="F164" s="48"/>
      <c r="G164" s="48"/>
      <c r="H164" s="49">
        <v>15</v>
      </c>
      <c r="I164" s="53" t="str">
        <f t="shared" si="36"/>
        <v/>
      </c>
      <c r="J164" s="56">
        <f t="array" ref="J164">SUM(E164:H164/$AE$21:$AH$21)*AC164</f>
        <v>0.41806020066889643</v>
      </c>
      <c r="K164" s="26">
        <f t="shared" si="37"/>
        <v>0</v>
      </c>
      <c r="L164" s="13">
        <f t="shared" si="38"/>
        <v>0</v>
      </c>
      <c r="M164" s="13">
        <f t="shared" si="39"/>
        <v>0</v>
      </c>
      <c r="N164" s="14">
        <f t="shared" si="40"/>
        <v>0.15599999999999994</v>
      </c>
      <c r="O164" s="20">
        <f t="shared" si="52"/>
        <v>0.84400000000000008</v>
      </c>
      <c r="P164" s="19">
        <f t="shared" si="41"/>
        <v>113.71237458193983</v>
      </c>
      <c r="Q164" s="6">
        <f t="shared" si="42"/>
        <v>12.040133779264217</v>
      </c>
      <c r="R164" s="6">
        <f t="shared" si="43"/>
        <v>8.1521739130434803</v>
      </c>
      <c r="S164" s="15">
        <f t="shared" si="44"/>
        <v>-28.07692307692307</v>
      </c>
      <c r="T164" s="42" t="str">
        <f t="shared" si="49"/>
        <v/>
      </c>
      <c r="U164" s="42" t="str">
        <f t="shared" si="50"/>
        <v/>
      </c>
      <c r="V164" s="137" t="str">
        <f t="shared" si="51"/>
        <v/>
      </c>
      <c r="W164" s="140">
        <f t="shared" si="53"/>
        <v>0</v>
      </c>
      <c r="X164" s="83"/>
      <c r="Y164" s="3">
        <v>0</v>
      </c>
      <c r="Z164" s="5">
        <f t="shared" si="45"/>
        <v>45</v>
      </c>
      <c r="AA164" s="5">
        <f t="shared" si="46"/>
        <v>75</v>
      </c>
      <c r="AB164" s="8">
        <f t="shared" si="47"/>
        <v>9.3999999999999986</v>
      </c>
      <c r="AC164" s="3">
        <f t="shared" si="48"/>
        <v>6.4102564102564124</v>
      </c>
    </row>
    <row r="165" spans="1:29" ht="15">
      <c r="A165" s="47"/>
      <c r="B165" s="73"/>
      <c r="C165" s="73"/>
      <c r="D165" s="63">
        <v>4</v>
      </c>
      <c r="E165" s="48"/>
      <c r="F165" s="48"/>
      <c r="G165" s="48"/>
      <c r="H165" s="49">
        <v>15</v>
      </c>
      <c r="I165" s="53" t="str">
        <f t="shared" si="36"/>
        <v/>
      </c>
      <c r="J165" s="56">
        <f t="array" ref="J165">SUM(E165:H165/$AE$21:$AH$21)*AC165</f>
        <v>0.41806020066889643</v>
      </c>
      <c r="K165" s="26">
        <f t="shared" si="37"/>
        <v>0</v>
      </c>
      <c r="L165" s="13">
        <f t="shared" si="38"/>
        <v>0</v>
      </c>
      <c r="M165" s="13">
        <f t="shared" si="39"/>
        <v>0</v>
      </c>
      <c r="N165" s="14">
        <f t="shared" si="40"/>
        <v>0.15599999999999994</v>
      </c>
      <c r="O165" s="20">
        <f t="shared" si="52"/>
        <v>0.84400000000000008</v>
      </c>
      <c r="P165" s="19">
        <f t="shared" si="41"/>
        <v>113.71237458193983</v>
      </c>
      <c r="Q165" s="6">
        <f t="shared" si="42"/>
        <v>12.040133779264217</v>
      </c>
      <c r="R165" s="6">
        <f t="shared" si="43"/>
        <v>8.1521739130434803</v>
      </c>
      <c r="S165" s="15">
        <f t="shared" si="44"/>
        <v>-28.07692307692307</v>
      </c>
      <c r="T165" s="42" t="str">
        <f t="shared" si="49"/>
        <v/>
      </c>
      <c r="U165" s="42" t="str">
        <f t="shared" si="50"/>
        <v/>
      </c>
      <c r="V165" s="137" t="str">
        <f t="shared" si="51"/>
        <v/>
      </c>
      <c r="W165" s="140">
        <f t="shared" si="53"/>
        <v>0</v>
      </c>
      <c r="X165" s="83"/>
      <c r="Y165" s="3">
        <v>0</v>
      </c>
      <c r="Z165" s="5">
        <f t="shared" si="45"/>
        <v>45</v>
      </c>
      <c r="AA165" s="5">
        <f t="shared" si="46"/>
        <v>75</v>
      </c>
      <c r="AB165" s="8">
        <f t="shared" si="47"/>
        <v>9.3999999999999986</v>
      </c>
      <c r="AC165" s="3">
        <f t="shared" si="48"/>
        <v>6.4102564102564124</v>
      </c>
    </row>
    <row r="166" spans="1:29" ht="15">
      <c r="A166" s="47"/>
      <c r="B166" s="73"/>
      <c r="C166" s="73"/>
      <c r="D166" s="63">
        <v>4</v>
      </c>
      <c r="E166" s="48"/>
      <c r="F166" s="48"/>
      <c r="G166" s="48"/>
      <c r="H166" s="49">
        <v>15</v>
      </c>
      <c r="I166" s="53" t="str">
        <f t="shared" ref="I166:I229" si="54">IFERROR(E166/F166,"")</f>
        <v/>
      </c>
      <c r="J166" s="56">
        <f t="array" ref="J166">SUM(E166:H166/$AE$21:$AH$21)*AC166</f>
        <v>0.41806020066889643</v>
      </c>
      <c r="K166" s="26">
        <f t="shared" ref="K166:K229" si="55">E166/$AE$21/$J166</f>
        <v>0</v>
      </c>
      <c r="L166" s="13">
        <f t="shared" ref="L166:L229" si="56">F166/$AF$21/$J166</f>
        <v>0</v>
      </c>
      <c r="M166" s="13">
        <f t="shared" ref="M166:M229" si="57">G166/$AG$21/$J166</f>
        <v>0</v>
      </c>
      <c r="N166" s="14">
        <f t="shared" ref="N166:N229" si="58">H166/$AH$21/$J166</f>
        <v>0.15599999999999994</v>
      </c>
      <c r="O166" s="20">
        <f t="shared" si="52"/>
        <v>0.84400000000000008</v>
      </c>
      <c r="P166" s="19">
        <f t="shared" ref="P166:P229" si="59">-(K166-AE$23)*AE$21*$J166*2</f>
        <v>113.71237458193983</v>
      </c>
      <c r="Q166" s="6">
        <f t="shared" ref="Q166:Q229" si="60">-(L166-AF$23)*AF$21*$J166*2</f>
        <v>12.040133779264217</v>
      </c>
      <c r="R166" s="6">
        <f t="shared" ref="R166:R229" si="61">-(M166-AG$23)*AG$21*$J166*2</f>
        <v>8.1521739130434803</v>
      </c>
      <c r="S166" s="15">
        <f t="shared" ref="S166:S229" si="62">-(N166-AH$23)*AH$21*$J166*2</f>
        <v>-28.07692307692307</v>
      </c>
      <c r="T166" s="42" t="str">
        <f t="shared" si="49"/>
        <v/>
      </c>
      <c r="U166" s="42" t="str">
        <f t="shared" si="50"/>
        <v/>
      </c>
      <c r="V166" s="137" t="str">
        <f t="shared" si="51"/>
        <v/>
      </c>
      <c r="W166" s="140">
        <f t="shared" si="53"/>
        <v>0</v>
      </c>
      <c r="X166" s="83"/>
      <c r="Y166" s="3">
        <v>0</v>
      </c>
      <c r="Z166" s="5">
        <f t="shared" ref="Z166:Z229" si="63">(7-D166)*15</f>
        <v>45</v>
      </c>
      <c r="AA166" s="5">
        <f t="shared" ref="AA166:AA229" si="64">195-(30*D166)</f>
        <v>75</v>
      </c>
      <c r="AB166" s="8">
        <f t="shared" ref="AB166:AB229" si="65">17.4-(2*D166)</f>
        <v>9.3999999999999986</v>
      </c>
      <c r="AC166" s="3">
        <f t="shared" ref="AC166:AC229" si="66">100/(100-AB166-MAX(Y166:AA166))</f>
        <v>6.4102564102564124</v>
      </c>
    </row>
    <row r="167" spans="1:29" ht="15">
      <c r="A167" s="47"/>
      <c r="B167" s="73"/>
      <c r="C167" s="73"/>
      <c r="D167" s="63">
        <v>4</v>
      </c>
      <c r="E167" s="48"/>
      <c r="F167" s="48"/>
      <c r="G167" s="48"/>
      <c r="H167" s="49">
        <v>15</v>
      </c>
      <c r="I167" s="53" t="str">
        <f t="shared" si="54"/>
        <v/>
      </c>
      <c r="J167" s="56">
        <f t="array" ref="J167">SUM(E167:H167/$AE$21:$AH$21)*AC167</f>
        <v>0.41806020066889643</v>
      </c>
      <c r="K167" s="26">
        <f t="shared" si="55"/>
        <v>0</v>
      </c>
      <c r="L167" s="13">
        <f t="shared" si="56"/>
        <v>0</v>
      </c>
      <c r="M167" s="13">
        <f t="shared" si="57"/>
        <v>0</v>
      </c>
      <c r="N167" s="14">
        <f t="shared" si="58"/>
        <v>0.15599999999999994</v>
      </c>
      <c r="O167" s="20">
        <f t="shared" si="52"/>
        <v>0.84400000000000008</v>
      </c>
      <c r="P167" s="19">
        <f t="shared" si="59"/>
        <v>113.71237458193983</v>
      </c>
      <c r="Q167" s="6">
        <f t="shared" si="60"/>
        <v>12.040133779264217</v>
      </c>
      <c r="R167" s="6">
        <f t="shared" si="61"/>
        <v>8.1521739130434803</v>
      </c>
      <c r="S167" s="15">
        <f t="shared" si="62"/>
        <v>-28.07692307692307</v>
      </c>
      <c r="T167" s="42" t="str">
        <f t="shared" si="49"/>
        <v/>
      </c>
      <c r="U167" s="42" t="str">
        <f t="shared" si="50"/>
        <v/>
      </c>
      <c r="V167" s="137" t="str">
        <f t="shared" si="51"/>
        <v/>
      </c>
      <c r="W167" s="140">
        <f t="shared" si="53"/>
        <v>0</v>
      </c>
      <c r="X167" s="83"/>
      <c r="Y167" s="3">
        <v>0</v>
      </c>
      <c r="Z167" s="5">
        <f t="shared" si="63"/>
        <v>45</v>
      </c>
      <c r="AA167" s="5">
        <f t="shared" si="64"/>
        <v>75</v>
      </c>
      <c r="AB167" s="8">
        <f t="shared" si="65"/>
        <v>9.3999999999999986</v>
      </c>
      <c r="AC167" s="3">
        <f t="shared" si="66"/>
        <v>6.4102564102564124</v>
      </c>
    </row>
    <row r="168" spans="1:29" ht="15">
      <c r="A168" s="47"/>
      <c r="B168" s="73"/>
      <c r="C168" s="73"/>
      <c r="D168" s="63">
        <v>4</v>
      </c>
      <c r="E168" s="48"/>
      <c r="F168" s="48"/>
      <c r="G168" s="48"/>
      <c r="H168" s="49">
        <v>15</v>
      </c>
      <c r="I168" s="53" t="str">
        <f t="shared" si="54"/>
        <v/>
      </c>
      <c r="J168" s="56">
        <f t="array" ref="J168">SUM(E168:H168/$AE$21:$AH$21)*AC168</f>
        <v>0.41806020066889643</v>
      </c>
      <c r="K168" s="26">
        <f t="shared" si="55"/>
        <v>0</v>
      </c>
      <c r="L168" s="13">
        <f t="shared" si="56"/>
        <v>0</v>
      </c>
      <c r="M168" s="13">
        <f t="shared" si="57"/>
        <v>0</v>
      </c>
      <c r="N168" s="14">
        <f t="shared" si="58"/>
        <v>0.15599999999999994</v>
      </c>
      <c r="O168" s="20">
        <f t="shared" si="52"/>
        <v>0.84400000000000008</v>
      </c>
      <c r="P168" s="19">
        <f t="shared" si="59"/>
        <v>113.71237458193983</v>
      </c>
      <c r="Q168" s="6">
        <f t="shared" si="60"/>
        <v>12.040133779264217</v>
      </c>
      <c r="R168" s="6">
        <f t="shared" si="61"/>
        <v>8.1521739130434803</v>
      </c>
      <c r="S168" s="15">
        <f t="shared" si="62"/>
        <v>-28.07692307692307</v>
      </c>
      <c r="T168" s="42" t="str">
        <f t="shared" si="49"/>
        <v/>
      </c>
      <c r="U168" s="42" t="str">
        <f t="shared" si="50"/>
        <v/>
      </c>
      <c r="V168" s="137" t="str">
        <f t="shared" si="51"/>
        <v/>
      </c>
      <c r="W168" s="140">
        <f t="shared" si="53"/>
        <v>0</v>
      </c>
      <c r="X168" s="83"/>
      <c r="Y168" s="3">
        <v>0</v>
      </c>
      <c r="Z168" s="5">
        <f t="shared" si="63"/>
        <v>45</v>
      </c>
      <c r="AA168" s="5">
        <f t="shared" si="64"/>
        <v>75</v>
      </c>
      <c r="AB168" s="8">
        <f t="shared" si="65"/>
        <v>9.3999999999999986</v>
      </c>
      <c r="AC168" s="3">
        <f t="shared" si="66"/>
        <v>6.4102564102564124</v>
      </c>
    </row>
    <row r="169" spans="1:29" ht="15">
      <c r="A169" s="47"/>
      <c r="B169" s="73"/>
      <c r="C169" s="73"/>
      <c r="D169" s="63">
        <v>4</v>
      </c>
      <c r="E169" s="48"/>
      <c r="F169" s="48"/>
      <c r="G169" s="48"/>
      <c r="H169" s="49">
        <v>15</v>
      </c>
      <c r="I169" s="53" t="str">
        <f t="shared" si="54"/>
        <v/>
      </c>
      <c r="J169" s="56">
        <f t="array" ref="J169">SUM(E169:H169/$AE$21:$AH$21)*AC169</f>
        <v>0.41806020066889643</v>
      </c>
      <c r="K169" s="26">
        <f t="shared" si="55"/>
        <v>0</v>
      </c>
      <c r="L169" s="13">
        <f t="shared" si="56"/>
        <v>0</v>
      </c>
      <c r="M169" s="13">
        <f t="shared" si="57"/>
        <v>0</v>
      </c>
      <c r="N169" s="14">
        <f t="shared" si="58"/>
        <v>0.15599999999999994</v>
      </c>
      <c r="O169" s="20">
        <f t="shared" si="52"/>
        <v>0.84400000000000008</v>
      </c>
      <c r="P169" s="19">
        <f t="shared" si="59"/>
        <v>113.71237458193983</v>
      </c>
      <c r="Q169" s="6">
        <f t="shared" si="60"/>
        <v>12.040133779264217</v>
      </c>
      <c r="R169" s="6">
        <f t="shared" si="61"/>
        <v>8.1521739130434803</v>
      </c>
      <c r="S169" s="15">
        <f t="shared" si="62"/>
        <v>-28.07692307692307</v>
      </c>
      <c r="T169" s="42" t="str">
        <f t="shared" si="49"/>
        <v/>
      </c>
      <c r="U169" s="42" t="str">
        <f t="shared" si="50"/>
        <v/>
      </c>
      <c r="V169" s="137" t="str">
        <f t="shared" si="51"/>
        <v/>
      </c>
      <c r="W169" s="140">
        <f t="shared" si="53"/>
        <v>0</v>
      </c>
      <c r="X169" s="83"/>
      <c r="Y169" s="3">
        <v>0</v>
      </c>
      <c r="Z169" s="5">
        <f t="shared" si="63"/>
        <v>45</v>
      </c>
      <c r="AA169" s="5">
        <f t="shared" si="64"/>
        <v>75</v>
      </c>
      <c r="AB169" s="8">
        <f t="shared" si="65"/>
        <v>9.3999999999999986</v>
      </c>
      <c r="AC169" s="3">
        <f t="shared" si="66"/>
        <v>6.4102564102564124</v>
      </c>
    </row>
    <row r="170" spans="1:29" ht="15">
      <c r="A170" s="47"/>
      <c r="B170" s="73"/>
      <c r="C170" s="73"/>
      <c r="D170" s="63">
        <v>4</v>
      </c>
      <c r="E170" s="48"/>
      <c r="F170" s="48"/>
      <c r="G170" s="48"/>
      <c r="H170" s="49">
        <v>15</v>
      </c>
      <c r="I170" s="53" t="str">
        <f t="shared" si="54"/>
        <v/>
      </c>
      <c r="J170" s="56">
        <f t="array" ref="J170">SUM(E170:H170/$AE$21:$AH$21)*AC170</f>
        <v>0.41806020066889643</v>
      </c>
      <c r="K170" s="26">
        <f t="shared" si="55"/>
        <v>0</v>
      </c>
      <c r="L170" s="13">
        <f t="shared" si="56"/>
        <v>0</v>
      </c>
      <c r="M170" s="13">
        <f t="shared" si="57"/>
        <v>0</v>
      </c>
      <c r="N170" s="14">
        <f t="shared" si="58"/>
        <v>0.15599999999999994</v>
      </c>
      <c r="O170" s="20">
        <f t="shared" si="52"/>
        <v>0.84400000000000008</v>
      </c>
      <c r="P170" s="19">
        <f t="shared" si="59"/>
        <v>113.71237458193983</v>
      </c>
      <c r="Q170" s="6">
        <f t="shared" si="60"/>
        <v>12.040133779264217</v>
      </c>
      <c r="R170" s="6">
        <f t="shared" si="61"/>
        <v>8.1521739130434803</v>
      </c>
      <c r="S170" s="15">
        <f t="shared" si="62"/>
        <v>-28.07692307692307</v>
      </c>
      <c r="T170" s="42" t="str">
        <f t="shared" si="49"/>
        <v/>
      </c>
      <c r="U170" s="42" t="str">
        <f t="shared" si="50"/>
        <v/>
      </c>
      <c r="V170" s="137" t="str">
        <f t="shared" si="51"/>
        <v/>
      </c>
      <c r="W170" s="140">
        <f t="shared" si="53"/>
        <v>0</v>
      </c>
      <c r="X170" s="83"/>
      <c r="Y170" s="3">
        <v>0</v>
      </c>
      <c r="Z170" s="5">
        <f t="shared" si="63"/>
        <v>45</v>
      </c>
      <c r="AA170" s="5">
        <f t="shared" si="64"/>
        <v>75</v>
      </c>
      <c r="AB170" s="8">
        <f t="shared" si="65"/>
        <v>9.3999999999999986</v>
      </c>
      <c r="AC170" s="3">
        <f t="shared" si="66"/>
        <v>6.4102564102564124</v>
      </c>
    </row>
    <row r="171" spans="1:29" ht="15">
      <c r="A171" s="47"/>
      <c r="B171" s="73"/>
      <c r="C171" s="73"/>
      <c r="D171" s="63">
        <v>4</v>
      </c>
      <c r="E171" s="48"/>
      <c r="F171" s="48"/>
      <c r="G171" s="48"/>
      <c r="H171" s="49">
        <v>15</v>
      </c>
      <c r="I171" s="53" t="str">
        <f t="shared" si="54"/>
        <v/>
      </c>
      <c r="J171" s="56">
        <f t="array" ref="J171">SUM(E171:H171/$AE$21:$AH$21)*AC171</f>
        <v>0.41806020066889643</v>
      </c>
      <c r="K171" s="26">
        <f t="shared" si="55"/>
        <v>0</v>
      </c>
      <c r="L171" s="13">
        <f t="shared" si="56"/>
        <v>0</v>
      </c>
      <c r="M171" s="13">
        <f t="shared" si="57"/>
        <v>0</v>
      </c>
      <c r="N171" s="14">
        <f t="shared" si="58"/>
        <v>0.15599999999999994</v>
      </c>
      <c r="O171" s="20">
        <f t="shared" si="52"/>
        <v>0.84400000000000008</v>
      </c>
      <c r="P171" s="19">
        <f t="shared" si="59"/>
        <v>113.71237458193983</v>
      </c>
      <c r="Q171" s="6">
        <f t="shared" si="60"/>
        <v>12.040133779264217</v>
      </c>
      <c r="R171" s="6">
        <f t="shared" si="61"/>
        <v>8.1521739130434803</v>
      </c>
      <c r="S171" s="15">
        <f t="shared" si="62"/>
        <v>-28.07692307692307</v>
      </c>
      <c r="T171" s="42" t="str">
        <f t="shared" si="49"/>
        <v/>
      </c>
      <c r="U171" s="42" t="str">
        <f t="shared" si="50"/>
        <v/>
      </c>
      <c r="V171" s="137" t="str">
        <f t="shared" si="51"/>
        <v/>
      </c>
      <c r="W171" s="140">
        <f t="shared" si="53"/>
        <v>0</v>
      </c>
      <c r="X171" s="83"/>
      <c r="Y171" s="3">
        <v>0</v>
      </c>
      <c r="Z171" s="5">
        <f t="shared" si="63"/>
        <v>45</v>
      </c>
      <c r="AA171" s="5">
        <f t="shared" si="64"/>
        <v>75</v>
      </c>
      <c r="AB171" s="8">
        <f t="shared" si="65"/>
        <v>9.3999999999999986</v>
      </c>
      <c r="AC171" s="3">
        <f t="shared" si="66"/>
        <v>6.4102564102564124</v>
      </c>
    </row>
    <row r="172" spans="1:29" ht="15">
      <c r="A172" s="47"/>
      <c r="B172" s="73"/>
      <c r="C172" s="73"/>
      <c r="D172" s="63">
        <v>4</v>
      </c>
      <c r="E172" s="48"/>
      <c r="F172" s="48"/>
      <c r="G172" s="48"/>
      <c r="H172" s="49">
        <v>15</v>
      </c>
      <c r="I172" s="53" t="str">
        <f t="shared" si="54"/>
        <v/>
      </c>
      <c r="J172" s="56">
        <f t="array" ref="J172">SUM(E172:H172/$AE$21:$AH$21)*AC172</f>
        <v>0.41806020066889643</v>
      </c>
      <c r="K172" s="26">
        <f t="shared" si="55"/>
        <v>0</v>
      </c>
      <c r="L172" s="13">
        <f t="shared" si="56"/>
        <v>0</v>
      </c>
      <c r="M172" s="13">
        <f t="shared" si="57"/>
        <v>0</v>
      </c>
      <c r="N172" s="14">
        <f t="shared" si="58"/>
        <v>0.15599999999999994</v>
      </c>
      <c r="O172" s="20">
        <f t="shared" si="52"/>
        <v>0.84400000000000008</v>
      </c>
      <c r="P172" s="19">
        <f t="shared" si="59"/>
        <v>113.71237458193983</v>
      </c>
      <c r="Q172" s="6">
        <f t="shared" si="60"/>
        <v>12.040133779264217</v>
      </c>
      <c r="R172" s="6">
        <f t="shared" si="61"/>
        <v>8.1521739130434803</v>
      </c>
      <c r="S172" s="15">
        <f t="shared" si="62"/>
        <v>-28.07692307692307</v>
      </c>
      <c r="T172" s="42" t="str">
        <f t="shared" si="49"/>
        <v/>
      </c>
      <c r="U172" s="42" t="str">
        <f t="shared" si="50"/>
        <v/>
      </c>
      <c r="V172" s="137" t="str">
        <f t="shared" si="51"/>
        <v/>
      </c>
      <c r="W172" s="140">
        <f t="shared" si="53"/>
        <v>0</v>
      </c>
      <c r="X172" s="83"/>
      <c r="Y172" s="3">
        <v>0</v>
      </c>
      <c r="Z172" s="5">
        <f t="shared" si="63"/>
        <v>45</v>
      </c>
      <c r="AA172" s="5">
        <f t="shared" si="64"/>
        <v>75</v>
      </c>
      <c r="AB172" s="8">
        <f t="shared" si="65"/>
        <v>9.3999999999999986</v>
      </c>
      <c r="AC172" s="3">
        <f t="shared" si="66"/>
        <v>6.4102564102564124</v>
      </c>
    </row>
    <row r="173" spans="1:29" ht="15">
      <c r="A173" s="47"/>
      <c r="B173" s="73"/>
      <c r="C173" s="73"/>
      <c r="D173" s="63">
        <v>4</v>
      </c>
      <c r="E173" s="48"/>
      <c r="F173" s="48"/>
      <c r="G173" s="48"/>
      <c r="H173" s="49">
        <v>15</v>
      </c>
      <c r="I173" s="53" t="str">
        <f t="shared" si="54"/>
        <v/>
      </c>
      <c r="J173" s="56">
        <f t="array" ref="J173">SUM(E173:H173/$AE$21:$AH$21)*AC173</f>
        <v>0.41806020066889643</v>
      </c>
      <c r="K173" s="26">
        <f t="shared" si="55"/>
        <v>0</v>
      </c>
      <c r="L173" s="13">
        <f t="shared" si="56"/>
        <v>0</v>
      </c>
      <c r="M173" s="13">
        <f t="shared" si="57"/>
        <v>0</v>
      </c>
      <c r="N173" s="14">
        <f t="shared" si="58"/>
        <v>0.15599999999999994</v>
      </c>
      <c r="O173" s="20">
        <f t="shared" si="52"/>
        <v>0.84400000000000008</v>
      </c>
      <c r="P173" s="19">
        <f t="shared" si="59"/>
        <v>113.71237458193983</v>
      </c>
      <c r="Q173" s="6">
        <f t="shared" si="60"/>
        <v>12.040133779264217</v>
      </c>
      <c r="R173" s="6">
        <f t="shared" si="61"/>
        <v>8.1521739130434803</v>
      </c>
      <c r="S173" s="15">
        <f t="shared" si="62"/>
        <v>-28.07692307692307</v>
      </c>
      <c r="T173" s="42" t="str">
        <f t="shared" si="49"/>
        <v/>
      </c>
      <c r="U173" s="42" t="str">
        <f t="shared" si="50"/>
        <v/>
      </c>
      <c r="V173" s="137" t="str">
        <f t="shared" si="51"/>
        <v/>
      </c>
      <c r="W173" s="140">
        <f t="shared" si="53"/>
        <v>0</v>
      </c>
      <c r="X173" s="83"/>
      <c r="Y173" s="3">
        <v>0</v>
      </c>
      <c r="Z173" s="5">
        <f t="shared" si="63"/>
        <v>45</v>
      </c>
      <c r="AA173" s="5">
        <f t="shared" si="64"/>
        <v>75</v>
      </c>
      <c r="AB173" s="8">
        <f t="shared" si="65"/>
        <v>9.3999999999999986</v>
      </c>
      <c r="AC173" s="3">
        <f t="shared" si="66"/>
        <v>6.4102564102564124</v>
      </c>
    </row>
    <row r="174" spans="1:29" ht="15">
      <c r="A174" s="47"/>
      <c r="B174" s="73"/>
      <c r="C174" s="73"/>
      <c r="D174" s="63">
        <v>4</v>
      </c>
      <c r="E174" s="48"/>
      <c r="F174" s="48"/>
      <c r="G174" s="48"/>
      <c r="H174" s="49">
        <v>15</v>
      </c>
      <c r="I174" s="53" t="str">
        <f t="shared" si="54"/>
        <v/>
      </c>
      <c r="J174" s="56">
        <f t="array" ref="J174">SUM(E174:H174/$AE$21:$AH$21)*AC174</f>
        <v>0.41806020066889643</v>
      </c>
      <c r="K174" s="26">
        <f t="shared" si="55"/>
        <v>0</v>
      </c>
      <c r="L174" s="13">
        <f t="shared" si="56"/>
        <v>0</v>
      </c>
      <c r="M174" s="13">
        <f t="shared" si="57"/>
        <v>0</v>
      </c>
      <c r="N174" s="14">
        <f t="shared" si="58"/>
        <v>0.15599999999999994</v>
      </c>
      <c r="O174" s="20">
        <f t="shared" si="52"/>
        <v>0.84400000000000008</v>
      </c>
      <c r="P174" s="19">
        <f t="shared" si="59"/>
        <v>113.71237458193983</v>
      </c>
      <c r="Q174" s="6">
        <f t="shared" si="60"/>
        <v>12.040133779264217</v>
      </c>
      <c r="R174" s="6">
        <f t="shared" si="61"/>
        <v>8.1521739130434803</v>
      </c>
      <c r="S174" s="15">
        <f t="shared" si="62"/>
        <v>-28.07692307692307</v>
      </c>
      <c r="T174" s="42" t="str">
        <f t="shared" si="49"/>
        <v/>
      </c>
      <c r="U174" s="42" t="str">
        <f t="shared" si="50"/>
        <v/>
      </c>
      <c r="V174" s="137" t="str">
        <f t="shared" si="51"/>
        <v/>
      </c>
      <c r="W174" s="140">
        <f t="shared" si="53"/>
        <v>0</v>
      </c>
      <c r="X174" s="83"/>
      <c r="Y174" s="3">
        <v>0</v>
      </c>
      <c r="Z174" s="5">
        <f t="shared" si="63"/>
        <v>45</v>
      </c>
      <c r="AA174" s="5">
        <f t="shared" si="64"/>
        <v>75</v>
      </c>
      <c r="AB174" s="8">
        <f t="shared" si="65"/>
        <v>9.3999999999999986</v>
      </c>
      <c r="AC174" s="3">
        <f t="shared" si="66"/>
        <v>6.4102564102564124</v>
      </c>
    </row>
    <row r="175" spans="1:29" ht="15">
      <c r="A175" s="47"/>
      <c r="B175" s="73"/>
      <c r="C175" s="73"/>
      <c r="D175" s="63">
        <v>4</v>
      </c>
      <c r="E175" s="48"/>
      <c r="F175" s="48"/>
      <c r="G175" s="48"/>
      <c r="H175" s="49">
        <v>15</v>
      </c>
      <c r="I175" s="53" t="str">
        <f t="shared" si="54"/>
        <v/>
      </c>
      <c r="J175" s="56">
        <f t="array" ref="J175">SUM(E175:H175/$AE$21:$AH$21)*AC175</f>
        <v>0.41806020066889643</v>
      </c>
      <c r="K175" s="26">
        <f t="shared" si="55"/>
        <v>0</v>
      </c>
      <c r="L175" s="13">
        <f t="shared" si="56"/>
        <v>0</v>
      </c>
      <c r="M175" s="13">
        <f t="shared" si="57"/>
        <v>0</v>
      </c>
      <c r="N175" s="14">
        <f t="shared" si="58"/>
        <v>0.15599999999999994</v>
      </c>
      <c r="O175" s="20">
        <f t="shared" si="52"/>
        <v>0.84400000000000008</v>
      </c>
      <c r="P175" s="19">
        <f t="shared" si="59"/>
        <v>113.71237458193983</v>
      </c>
      <c r="Q175" s="6">
        <f t="shared" si="60"/>
        <v>12.040133779264217</v>
      </c>
      <c r="R175" s="6">
        <f t="shared" si="61"/>
        <v>8.1521739130434803</v>
      </c>
      <c r="S175" s="15">
        <f t="shared" si="62"/>
        <v>-28.07692307692307</v>
      </c>
      <c r="T175" s="42" t="str">
        <f t="shared" si="49"/>
        <v/>
      </c>
      <c r="U175" s="42" t="str">
        <f t="shared" si="50"/>
        <v/>
      </c>
      <c r="V175" s="137" t="str">
        <f t="shared" si="51"/>
        <v/>
      </c>
      <c r="W175" s="140">
        <f t="shared" si="53"/>
        <v>0</v>
      </c>
      <c r="X175" s="83"/>
      <c r="Y175" s="3">
        <v>0</v>
      </c>
      <c r="Z175" s="5">
        <f t="shared" si="63"/>
        <v>45</v>
      </c>
      <c r="AA175" s="5">
        <f t="shared" si="64"/>
        <v>75</v>
      </c>
      <c r="AB175" s="8">
        <f t="shared" si="65"/>
        <v>9.3999999999999986</v>
      </c>
      <c r="AC175" s="3">
        <f t="shared" si="66"/>
        <v>6.4102564102564124</v>
      </c>
    </row>
    <row r="176" spans="1:29" ht="15">
      <c r="A176" s="47"/>
      <c r="B176" s="73"/>
      <c r="C176" s="73"/>
      <c r="D176" s="63">
        <v>4</v>
      </c>
      <c r="E176" s="48"/>
      <c r="F176" s="48"/>
      <c r="G176" s="48"/>
      <c r="H176" s="49">
        <v>15</v>
      </c>
      <c r="I176" s="53" t="str">
        <f t="shared" si="54"/>
        <v/>
      </c>
      <c r="J176" s="56">
        <f t="array" ref="J176">SUM(E176:H176/$AE$21:$AH$21)*AC176</f>
        <v>0.41806020066889643</v>
      </c>
      <c r="K176" s="26">
        <f t="shared" si="55"/>
        <v>0</v>
      </c>
      <c r="L176" s="13">
        <f t="shared" si="56"/>
        <v>0</v>
      </c>
      <c r="M176" s="13">
        <f t="shared" si="57"/>
        <v>0</v>
      </c>
      <c r="N176" s="14">
        <f t="shared" si="58"/>
        <v>0.15599999999999994</v>
      </c>
      <c r="O176" s="20">
        <f t="shared" si="52"/>
        <v>0.84400000000000008</v>
      </c>
      <c r="P176" s="19">
        <f t="shared" si="59"/>
        <v>113.71237458193983</v>
      </c>
      <c r="Q176" s="6">
        <f t="shared" si="60"/>
        <v>12.040133779264217</v>
      </c>
      <c r="R176" s="6">
        <f t="shared" si="61"/>
        <v>8.1521739130434803</v>
      </c>
      <c r="S176" s="15">
        <f t="shared" si="62"/>
        <v>-28.07692307692307</v>
      </c>
      <c r="T176" s="42" t="str">
        <f t="shared" si="49"/>
        <v/>
      </c>
      <c r="U176" s="42" t="str">
        <f t="shared" si="50"/>
        <v/>
      </c>
      <c r="V176" s="137" t="str">
        <f t="shared" si="51"/>
        <v/>
      </c>
      <c r="W176" s="140">
        <f t="shared" si="53"/>
        <v>0</v>
      </c>
      <c r="X176" s="83"/>
      <c r="Y176" s="3">
        <v>0</v>
      </c>
      <c r="Z176" s="5">
        <f t="shared" si="63"/>
        <v>45</v>
      </c>
      <c r="AA176" s="5">
        <f t="shared" si="64"/>
        <v>75</v>
      </c>
      <c r="AB176" s="8">
        <f t="shared" si="65"/>
        <v>9.3999999999999986</v>
      </c>
      <c r="AC176" s="3">
        <f t="shared" si="66"/>
        <v>6.4102564102564124</v>
      </c>
    </row>
    <row r="177" spans="1:29" ht="15">
      <c r="A177" s="47"/>
      <c r="B177" s="73"/>
      <c r="C177" s="73"/>
      <c r="D177" s="63">
        <v>4</v>
      </c>
      <c r="E177" s="48"/>
      <c r="F177" s="48"/>
      <c r="G177" s="48"/>
      <c r="H177" s="49">
        <v>15</v>
      </c>
      <c r="I177" s="53" t="str">
        <f t="shared" si="54"/>
        <v/>
      </c>
      <c r="J177" s="56">
        <f t="array" ref="J177">SUM(E177:H177/$AE$21:$AH$21)*AC177</f>
        <v>0.41806020066889643</v>
      </c>
      <c r="K177" s="26">
        <f t="shared" si="55"/>
        <v>0</v>
      </c>
      <c r="L177" s="13">
        <f t="shared" si="56"/>
        <v>0</v>
      </c>
      <c r="M177" s="13">
        <f t="shared" si="57"/>
        <v>0</v>
      </c>
      <c r="N177" s="14">
        <f t="shared" si="58"/>
        <v>0.15599999999999994</v>
      </c>
      <c r="O177" s="20">
        <f t="shared" si="52"/>
        <v>0.84400000000000008</v>
      </c>
      <c r="P177" s="19">
        <f t="shared" si="59"/>
        <v>113.71237458193983</v>
      </c>
      <c r="Q177" s="6">
        <f t="shared" si="60"/>
        <v>12.040133779264217</v>
      </c>
      <c r="R177" s="6">
        <f t="shared" si="61"/>
        <v>8.1521739130434803</v>
      </c>
      <c r="S177" s="15">
        <f t="shared" si="62"/>
        <v>-28.07692307692307</v>
      </c>
      <c r="T177" s="42" t="str">
        <f t="shared" si="49"/>
        <v/>
      </c>
      <c r="U177" s="42" t="str">
        <f t="shared" si="50"/>
        <v/>
      </c>
      <c r="V177" s="137" t="str">
        <f t="shared" si="51"/>
        <v/>
      </c>
      <c r="W177" s="140">
        <f t="shared" si="53"/>
        <v>0</v>
      </c>
      <c r="X177" s="83"/>
      <c r="Y177" s="3">
        <v>0</v>
      </c>
      <c r="Z177" s="5">
        <f t="shared" si="63"/>
        <v>45</v>
      </c>
      <c r="AA177" s="5">
        <f t="shared" si="64"/>
        <v>75</v>
      </c>
      <c r="AB177" s="8">
        <f t="shared" si="65"/>
        <v>9.3999999999999986</v>
      </c>
      <c r="AC177" s="3">
        <f t="shared" si="66"/>
        <v>6.4102564102564124</v>
      </c>
    </row>
    <row r="178" spans="1:29" ht="15">
      <c r="A178" s="47"/>
      <c r="B178" s="73"/>
      <c r="C178" s="73"/>
      <c r="D178" s="63">
        <v>4</v>
      </c>
      <c r="E178" s="48"/>
      <c r="F178" s="48"/>
      <c r="G178" s="48"/>
      <c r="H178" s="49">
        <v>15</v>
      </c>
      <c r="I178" s="53" t="str">
        <f t="shared" si="54"/>
        <v/>
      </c>
      <c r="J178" s="56">
        <f t="array" ref="J178">SUM(E178:H178/$AE$21:$AH$21)*AC178</f>
        <v>0.41806020066889643</v>
      </c>
      <c r="K178" s="26">
        <f t="shared" si="55"/>
        <v>0</v>
      </c>
      <c r="L178" s="13">
        <f t="shared" si="56"/>
        <v>0</v>
      </c>
      <c r="M178" s="13">
        <f t="shared" si="57"/>
        <v>0</v>
      </c>
      <c r="N178" s="14">
        <f t="shared" si="58"/>
        <v>0.15599999999999994</v>
      </c>
      <c r="O178" s="20">
        <f t="shared" si="52"/>
        <v>0.84400000000000008</v>
      </c>
      <c r="P178" s="19">
        <f t="shared" si="59"/>
        <v>113.71237458193983</v>
      </c>
      <c r="Q178" s="6">
        <f t="shared" si="60"/>
        <v>12.040133779264217</v>
      </c>
      <c r="R178" s="6">
        <f t="shared" si="61"/>
        <v>8.1521739130434803</v>
      </c>
      <c r="S178" s="15">
        <f t="shared" si="62"/>
        <v>-28.07692307692307</v>
      </c>
      <c r="T178" s="42" t="str">
        <f t="shared" si="49"/>
        <v/>
      </c>
      <c r="U178" s="42" t="str">
        <f t="shared" si="50"/>
        <v/>
      </c>
      <c r="V178" s="137" t="str">
        <f t="shared" si="51"/>
        <v/>
      </c>
      <c r="W178" s="140">
        <f t="shared" si="53"/>
        <v>0</v>
      </c>
      <c r="X178" s="83"/>
      <c r="Y178" s="3">
        <v>0</v>
      </c>
      <c r="Z178" s="5">
        <f t="shared" si="63"/>
        <v>45</v>
      </c>
      <c r="AA178" s="5">
        <f t="shared" si="64"/>
        <v>75</v>
      </c>
      <c r="AB178" s="8">
        <f t="shared" si="65"/>
        <v>9.3999999999999986</v>
      </c>
      <c r="AC178" s="3">
        <f t="shared" si="66"/>
        <v>6.4102564102564124</v>
      </c>
    </row>
    <row r="179" spans="1:29" ht="15">
      <c r="A179" s="47"/>
      <c r="B179" s="73"/>
      <c r="C179" s="73"/>
      <c r="D179" s="63">
        <v>4</v>
      </c>
      <c r="E179" s="48"/>
      <c r="F179" s="48"/>
      <c r="G179" s="48"/>
      <c r="H179" s="49">
        <v>15</v>
      </c>
      <c r="I179" s="53" t="str">
        <f t="shared" si="54"/>
        <v/>
      </c>
      <c r="J179" s="56">
        <f t="array" ref="J179">SUM(E179:H179/$AE$21:$AH$21)*AC179</f>
        <v>0.41806020066889643</v>
      </c>
      <c r="K179" s="26">
        <f t="shared" si="55"/>
        <v>0</v>
      </c>
      <c r="L179" s="13">
        <f t="shared" si="56"/>
        <v>0</v>
      </c>
      <c r="M179" s="13">
        <f t="shared" si="57"/>
        <v>0</v>
      </c>
      <c r="N179" s="14">
        <f t="shared" si="58"/>
        <v>0.15599999999999994</v>
      </c>
      <c r="O179" s="20">
        <f t="shared" si="52"/>
        <v>0.84400000000000008</v>
      </c>
      <c r="P179" s="19">
        <f t="shared" si="59"/>
        <v>113.71237458193983</v>
      </c>
      <c r="Q179" s="6">
        <f t="shared" si="60"/>
        <v>12.040133779264217</v>
      </c>
      <c r="R179" s="6">
        <f t="shared" si="61"/>
        <v>8.1521739130434803</v>
      </c>
      <c r="S179" s="15">
        <f t="shared" si="62"/>
        <v>-28.07692307692307</v>
      </c>
      <c r="T179" s="42" t="str">
        <f t="shared" si="49"/>
        <v/>
      </c>
      <c r="U179" s="42" t="str">
        <f t="shared" si="50"/>
        <v/>
      </c>
      <c r="V179" s="137" t="str">
        <f t="shared" si="51"/>
        <v/>
      </c>
      <c r="W179" s="140">
        <f t="shared" si="53"/>
        <v>0</v>
      </c>
      <c r="X179" s="83"/>
      <c r="Y179" s="3">
        <v>0</v>
      </c>
      <c r="Z179" s="5">
        <f t="shared" si="63"/>
        <v>45</v>
      </c>
      <c r="AA179" s="5">
        <f t="shared" si="64"/>
        <v>75</v>
      </c>
      <c r="AB179" s="8">
        <f t="shared" si="65"/>
        <v>9.3999999999999986</v>
      </c>
      <c r="AC179" s="3">
        <f t="shared" si="66"/>
        <v>6.4102564102564124</v>
      </c>
    </row>
    <row r="180" spans="1:29" ht="15">
      <c r="A180" s="47"/>
      <c r="B180" s="73"/>
      <c r="C180" s="73"/>
      <c r="D180" s="63">
        <v>4</v>
      </c>
      <c r="E180" s="48"/>
      <c r="F180" s="48"/>
      <c r="G180" s="48"/>
      <c r="H180" s="49">
        <v>15</v>
      </c>
      <c r="I180" s="53" t="str">
        <f t="shared" si="54"/>
        <v/>
      </c>
      <c r="J180" s="56">
        <f t="array" ref="J180">SUM(E180:H180/$AE$21:$AH$21)*AC180</f>
        <v>0.41806020066889643</v>
      </c>
      <c r="K180" s="26">
        <f t="shared" si="55"/>
        <v>0</v>
      </c>
      <c r="L180" s="13">
        <f t="shared" si="56"/>
        <v>0</v>
      </c>
      <c r="M180" s="13">
        <f t="shared" si="57"/>
        <v>0</v>
      </c>
      <c r="N180" s="14">
        <f t="shared" si="58"/>
        <v>0.15599999999999994</v>
      </c>
      <c r="O180" s="20">
        <f t="shared" si="52"/>
        <v>0.84400000000000008</v>
      </c>
      <c r="P180" s="19">
        <f t="shared" si="59"/>
        <v>113.71237458193983</v>
      </c>
      <c r="Q180" s="6">
        <f t="shared" si="60"/>
        <v>12.040133779264217</v>
      </c>
      <c r="R180" s="6">
        <f t="shared" si="61"/>
        <v>8.1521739130434803</v>
      </c>
      <c r="S180" s="15">
        <f t="shared" si="62"/>
        <v>-28.07692307692307</v>
      </c>
      <c r="T180" s="42" t="str">
        <f t="shared" si="49"/>
        <v/>
      </c>
      <c r="U180" s="42" t="str">
        <f t="shared" si="50"/>
        <v/>
      </c>
      <c r="V180" s="137" t="str">
        <f t="shared" si="51"/>
        <v/>
      </c>
      <c r="W180" s="140">
        <f t="shared" si="53"/>
        <v>0</v>
      </c>
      <c r="X180" s="83"/>
      <c r="Y180" s="3">
        <v>0</v>
      </c>
      <c r="Z180" s="5">
        <f t="shared" si="63"/>
        <v>45</v>
      </c>
      <c r="AA180" s="5">
        <f t="shared" si="64"/>
        <v>75</v>
      </c>
      <c r="AB180" s="8">
        <f t="shared" si="65"/>
        <v>9.3999999999999986</v>
      </c>
      <c r="AC180" s="3">
        <f t="shared" si="66"/>
        <v>6.4102564102564124</v>
      </c>
    </row>
    <row r="181" spans="1:29" ht="15">
      <c r="A181" s="47"/>
      <c r="B181" s="73"/>
      <c r="C181" s="73"/>
      <c r="D181" s="63">
        <v>4</v>
      </c>
      <c r="E181" s="48"/>
      <c r="F181" s="48"/>
      <c r="G181" s="48"/>
      <c r="H181" s="49">
        <v>15</v>
      </c>
      <c r="I181" s="53" t="str">
        <f t="shared" si="54"/>
        <v/>
      </c>
      <c r="J181" s="56">
        <f t="array" ref="J181">SUM(E181:H181/$AE$21:$AH$21)*AC181</f>
        <v>0.41806020066889643</v>
      </c>
      <c r="K181" s="26">
        <f t="shared" si="55"/>
        <v>0</v>
      </c>
      <c r="L181" s="13">
        <f t="shared" si="56"/>
        <v>0</v>
      </c>
      <c r="M181" s="13">
        <f t="shared" si="57"/>
        <v>0</v>
      </c>
      <c r="N181" s="14">
        <f t="shared" si="58"/>
        <v>0.15599999999999994</v>
      </c>
      <c r="O181" s="20">
        <f t="shared" si="52"/>
        <v>0.84400000000000008</v>
      </c>
      <c r="P181" s="19">
        <f t="shared" si="59"/>
        <v>113.71237458193983</v>
      </c>
      <c r="Q181" s="6">
        <f t="shared" si="60"/>
        <v>12.040133779264217</v>
      </c>
      <c r="R181" s="6">
        <f t="shared" si="61"/>
        <v>8.1521739130434803</v>
      </c>
      <c r="S181" s="15">
        <f t="shared" si="62"/>
        <v>-28.07692307692307</v>
      </c>
      <c r="T181" s="42" t="str">
        <f t="shared" si="49"/>
        <v/>
      </c>
      <c r="U181" s="42" t="str">
        <f t="shared" si="50"/>
        <v/>
      </c>
      <c r="V181" s="137" t="str">
        <f t="shared" si="51"/>
        <v/>
      </c>
      <c r="W181" s="140">
        <f t="shared" si="53"/>
        <v>0</v>
      </c>
      <c r="X181" s="83"/>
      <c r="Y181" s="3">
        <v>0</v>
      </c>
      <c r="Z181" s="5">
        <f t="shared" si="63"/>
        <v>45</v>
      </c>
      <c r="AA181" s="5">
        <f t="shared" si="64"/>
        <v>75</v>
      </c>
      <c r="AB181" s="8">
        <f t="shared" si="65"/>
        <v>9.3999999999999986</v>
      </c>
      <c r="AC181" s="3">
        <f t="shared" si="66"/>
        <v>6.4102564102564124</v>
      </c>
    </row>
    <row r="182" spans="1:29" ht="15">
      <c r="A182" s="47"/>
      <c r="B182" s="73"/>
      <c r="C182" s="73"/>
      <c r="D182" s="63">
        <v>4</v>
      </c>
      <c r="E182" s="48"/>
      <c r="F182" s="48"/>
      <c r="G182" s="48"/>
      <c r="H182" s="49">
        <v>15</v>
      </c>
      <c r="I182" s="53" t="str">
        <f t="shared" si="54"/>
        <v/>
      </c>
      <c r="J182" s="56">
        <f t="array" ref="J182">SUM(E182:H182/$AE$21:$AH$21)*AC182</f>
        <v>0.41806020066889643</v>
      </c>
      <c r="K182" s="26">
        <f t="shared" si="55"/>
        <v>0</v>
      </c>
      <c r="L182" s="13">
        <f t="shared" si="56"/>
        <v>0</v>
      </c>
      <c r="M182" s="13">
        <f t="shared" si="57"/>
        <v>0</v>
      </c>
      <c r="N182" s="14">
        <f t="shared" si="58"/>
        <v>0.15599999999999994</v>
      </c>
      <c r="O182" s="20">
        <f t="shared" si="52"/>
        <v>0.84400000000000008</v>
      </c>
      <c r="P182" s="19">
        <f t="shared" si="59"/>
        <v>113.71237458193983</v>
      </c>
      <c r="Q182" s="6">
        <f t="shared" si="60"/>
        <v>12.040133779264217</v>
      </c>
      <c r="R182" s="6">
        <f t="shared" si="61"/>
        <v>8.1521739130434803</v>
      </c>
      <c r="S182" s="15">
        <f t="shared" si="62"/>
        <v>-28.07692307692307</v>
      </c>
      <c r="T182" s="42" t="str">
        <f t="shared" si="49"/>
        <v/>
      </c>
      <c r="U182" s="42" t="str">
        <f t="shared" si="50"/>
        <v/>
      </c>
      <c r="V182" s="137" t="str">
        <f t="shared" si="51"/>
        <v/>
      </c>
      <c r="W182" s="140">
        <f t="shared" si="53"/>
        <v>0</v>
      </c>
      <c r="X182" s="83"/>
      <c r="Y182" s="3">
        <v>0</v>
      </c>
      <c r="Z182" s="5">
        <f t="shared" si="63"/>
        <v>45</v>
      </c>
      <c r="AA182" s="5">
        <f t="shared" si="64"/>
        <v>75</v>
      </c>
      <c r="AB182" s="8">
        <f t="shared" si="65"/>
        <v>9.3999999999999986</v>
      </c>
      <c r="AC182" s="3">
        <f t="shared" si="66"/>
        <v>6.4102564102564124</v>
      </c>
    </row>
    <row r="183" spans="1:29" ht="15">
      <c r="A183" s="47"/>
      <c r="B183" s="73"/>
      <c r="C183" s="73"/>
      <c r="D183" s="63">
        <v>4</v>
      </c>
      <c r="E183" s="48"/>
      <c r="F183" s="48"/>
      <c r="G183" s="48"/>
      <c r="H183" s="49">
        <v>15</v>
      </c>
      <c r="I183" s="53" t="str">
        <f t="shared" si="54"/>
        <v/>
      </c>
      <c r="J183" s="56">
        <f t="array" ref="J183">SUM(E183:H183/$AE$21:$AH$21)*AC183</f>
        <v>0.41806020066889643</v>
      </c>
      <c r="K183" s="26">
        <f t="shared" si="55"/>
        <v>0</v>
      </c>
      <c r="L183" s="13">
        <f t="shared" si="56"/>
        <v>0</v>
      </c>
      <c r="M183" s="13">
        <f t="shared" si="57"/>
        <v>0</v>
      </c>
      <c r="N183" s="14">
        <f t="shared" si="58"/>
        <v>0.15599999999999994</v>
      </c>
      <c r="O183" s="20">
        <f t="shared" si="52"/>
        <v>0.84400000000000008</v>
      </c>
      <c r="P183" s="19">
        <f t="shared" si="59"/>
        <v>113.71237458193983</v>
      </c>
      <c r="Q183" s="6">
        <f t="shared" si="60"/>
        <v>12.040133779264217</v>
      </c>
      <c r="R183" s="6">
        <f t="shared" si="61"/>
        <v>8.1521739130434803</v>
      </c>
      <c r="S183" s="15">
        <f t="shared" si="62"/>
        <v>-28.07692307692307</v>
      </c>
      <c r="T183" s="42" t="str">
        <f t="shared" si="49"/>
        <v/>
      </c>
      <c r="U183" s="42" t="str">
        <f t="shared" si="50"/>
        <v/>
      </c>
      <c r="V183" s="137" t="str">
        <f t="shared" si="51"/>
        <v/>
      </c>
      <c r="W183" s="140">
        <f t="shared" si="53"/>
        <v>0</v>
      </c>
      <c r="X183" s="83"/>
      <c r="Y183" s="3">
        <v>0</v>
      </c>
      <c r="Z183" s="5">
        <f t="shared" si="63"/>
        <v>45</v>
      </c>
      <c r="AA183" s="5">
        <f t="shared" si="64"/>
        <v>75</v>
      </c>
      <c r="AB183" s="8">
        <f t="shared" si="65"/>
        <v>9.3999999999999986</v>
      </c>
      <c r="AC183" s="3">
        <f t="shared" si="66"/>
        <v>6.4102564102564124</v>
      </c>
    </row>
    <row r="184" spans="1:29" ht="15">
      <c r="A184" s="47"/>
      <c r="B184" s="73"/>
      <c r="C184" s="73"/>
      <c r="D184" s="63">
        <v>4</v>
      </c>
      <c r="E184" s="48"/>
      <c r="F184" s="48"/>
      <c r="G184" s="48"/>
      <c r="H184" s="49">
        <v>15</v>
      </c>
      <c r="I184" s="53" t="str">
        <f t="shared" si="54"/>
        <v/>
      </c>
      <c r="J184" s="56">
        <f t="array" ref="J184">SUM(E184:H184/$AE$21:$AH$21)*AC184</f>
        <v>0.41806020066889643</v>
      </c>
      <c r="K184" s="26">
        <f t="shared" si="55"/>
        <v>0</v>
      </c>
      <c r="L184" s="13">
        <f t="shared" si="56"/>
        <v>0</v>
      </c>
      <c r="M184" s="13">
        <f t="shared" si="57"/>
        <v>0</v>
      </c>
      <c r="N184" s="14">
        <f t="shared" si="58"/>
        <v>0.15599999999999994</v>
      </c>
      <c r="O184" s="20">
        <f t="shared" si="52"/>
        <v>0.84400000000000008</v>
      </c>
      <c r="P184" s="19">
        <f t="shared" si="59"/>
        <v>113.71237458193983</v>
      </c>
      <c r="Q184" s="6">
        <f t="shared" si="60"/>
        <v>12.040133779264217</v>
      </c>
      <c r="R184" s="6">
        <f t="shared" si="61"/>
        <v>8.1521739130434803</v>
      </c>
      <c r="S184" s="15">
        <f t="shared" si="62"/>
        <v>-28.07692307692307</v>
      </c>
      <c r="T184" s="42" t="str">
        <f t="shared" si="49"/>
        <v/>
      </c>
      <c r="U184" s="42" t="str">
        <f t="shared" si="50"/>
        <v/>
      </c>
      <c r="V184" s="137" t="str">
        <f t="shared" si="51"/>
        <v/>
      </c>
      <c r="W184" s="140">
        <f t="shared" si="53"/>
        <v>0</v>
      </c>
      <c r="X184" s="83"/>
      <c r="Y184" s="3">
        <v>0</v>
      </c>
      <c r="Z184" s="5">
        <f t="shared" si="63"/>
        <v>45</v>
      </c>
      <c r="AA184" s="5">
        <f t="shared" si="64"/>
        <v>75</v>
      </c>
      <c r="AB184" s="8">
        <f t="shared" si="65"/>
        <v>9.3999999999999986</v>
      </c>
      <c r="AC184" s="3">
        <f t="shared" si="66"/>
        <v>6.4102564102564124</v>
      </c>
    </row>
    <row r="185" spans="1:29" ht="15">
      <c r="A185" s="47"/>
      <c r="B185" s="73"/>
      <c r="C185" s="73"/>
      <c r="D185" s="63">
        <v>4</v>
      </c>
      <c r="E185" s="48"/>
      <c r="F185" s="48"/>
      <c r="G185" s="48"/>
      <c r="H185" s="49">
        <v>15</v>
      </c>
      <c r="I185" s="53" t="str">
        <f t="shared" si="54"/>
        <v/>
      </c>
      <c r="J185" s="56">
        <f t="array" ref="J185">SUM(E185:H185/$AE$21:$AH$21)*AC185</f>
        <v>0.41806020066889643</v>
      </c>
      <c r="K185" s="26">
        <f t="shared" si="55"/>
        <v>0</v>
      </c>
      <c r="L185" s="13">
        <f t="shared" si="56"/>
        <v>0</v>
      </c>
      <c r="M185" s="13">
        <f t="shared" si="57"/>
        <v>0</v>
      </c>
      <c r="N185" s="14">
        <f t="shared" si="58"/>
        <v>0.15599999999999994</v>
      </c>
      <c r="O185" s="20">
        <f t="shared" si="52"/>
        <v>0.84400000000000008</v>
      </c>
      <c r="P185" s="19">
        <f t="shared" si="59"/>
        <v>113.71237458193983</v>
      </c>
      <c r="Q185" s="6">
        <f t="shared" si="60"/>
        <v>12.040133779264217</v>
      </c>
      <c r="R185" s="6">
        <f t="shared" si="61"/>
        <v>8.1521739130434803</v>
      </c>
      <c r="S185" s="15">
        <f t="shared" si="62"/>
        <v>-28.07692307692307</v>
      </c>
      <c r="T185" s="42" t="str">
        <f t="shared" si="49"/>
        <v/>
      </c>
      <c r="U185" s="42" t="str">
        <f t="shared" si="50"/>
        <v/>
      </c>
      <c r="V185" s="137" t="str">
        <f t="shared" si="51"/>
        <v/>
      </c>
      <c r="W185" s="140">
        <f t="shared" si="53"/>
        <v>0</v>
      </c>
      <c r="X185" s="83"/>
      <c r="Y185" s="3">
        <v>0</v>
      </c>
      <c r="Z185" s="5">
        <f t="shared" si="63"/>
        <v>45</v>
      </c>
      <c r="AA185" s="5">
        <f t="shared" si="64"/>
        <v>75</v>
      </c>
      <c r="AB185" s="8">
        <f t="shared" si="65"/>
        <v>9.3999999999999986</v>
      </c>
      <c r="AC185" s="3">
        <f t="shared" si="66"/>
        <v>6.4102564102564124</v>
      </c>
    </row>
    <row r="186" spans="1:29" ht="15">
      <c r="A186" s="47"/>
      <c r="B186" s="73"/>
      <c r="C186" s="73"/>
      <c r="D186" s="63">
        <v>4</v>
      </c>
      <c r="E186" s="48"/>
      <c r="F186" s="48"/>
      <c r="G186" s="48"/>
      <c r="H186" s="49">
        <v>15</v>
      </c>
      <c r="I186" s="53" t="str">
        <f t="shared" si="54"/>
        <v/>
      </c>
      <c r="J186" s="56">
        <f t="array" ref="J186">SUM(E186:H186/$AE$21:$AH$21)*AC186</f>
        <v>0.41806020066889643</v>
      </c>
      <c r="K186" s="26">
        <f t="shared" si="55"/>
        <v>0</v>
      </c>
      <c r="L186" s="13">
        <f t="shared" si="56"/>
        <v>0</v>
      </c>
      <c r="M186" s="13">
        <f t="shared" si="57"/>
        <v>0</v>
      </c>
      <c r="N186" s="14">
        <f t="shared" si="58"/>
        <v>0.15599999999999994</v>
      </c>
      <c r="O186" s="20">
        <f t="shared" si="52"/>
        <v>0.84400000000000008</v>
      </c>
      <c r="P186" s="19">
        <f t="shared" si="59"/>
        <v>113.71237458193983</v>
      </c>
      <c r="Q186" s="6">
        <f t="shared" si="60"/>
        <v>12.040133779264217</v>
      </c>
      <c r="R186" s="6">
        <f t="shared" si="61"/>
        <v>8.1521739130434803</v>
      </c>
      <c r="S186" s="15">
        <f t="shared" si="62"/>
        <v>-28.07692307692307</v>
      </c>
      <c r="T186" s="42" t="str">
        <f t="shared" si="49"/>
        <v/>
      </c>
      <c r="U186" s="42" t="str">
        <f t="shared" si="50"/>
        <v/>
      </c>
      <c r="V186" s="137" t="str">
        <f t="shared" si="51"/>
        <v/>
      </c>
      <c r="W186" s="140">
        <f t="shared" si="53"/>
        <v>0</v>
      </c>
      <c r="X186" s="83"/>
      <c r="Y186" s="3">
        <v>0</v>
      </c>
      <c r="Z186" s="5">
        <f t="shared" si="63"/>
        <v>45</v>
      </c>
      <c r="AA186" s="5">
        <f t="shared" si="64"/>
        <v>75</v>
      </c>
      <c r="AB186" s="8">
        <f t="shared" si="65"/>
        <v>9.3999999999999986</v>
      </c>
      <c r="AC186" s="3">
        <f t="shared" si="66"/>
        <v>6.4102564102564124</v>
      </c>
    </row>
    <row r="187" spans="1:29" ht="15">
      <c r="A187" s="47"/>
      <c r="B187" s="73"/>
      <c r="C187" s="73"/>
      <c r="D187" s="63">
        <v>4</v>
      </c>
      <c r="E187" s="48"/>
      <c r="F187" s="48"/>
      <c r="G187" s="48"/>
      <c r="H187" s="49">
        <v>15</v>
      </c>
      <c r="I187" s="53" t="str">
        <f t="shared" si="54"/>
        <v/>
      </c>
      <c r="J187" s="56">
        <f t="array" ref="J187">SUM(E187:H187/$AE$21:$AH$21)*AC187</f>
        <v>0.41806020066889643</v>
      </c>
      <c r="K187" s="26">
        <f t="shared" si="55"/>
        <v>0</v>
      </c>
      <c r="L187" s="13">
        <f t="shared" si="56"/>
        <v>0</v>
      </c>
      <c r="M187" s="13">
        <f t="shared" si="57"/>
        <v>0</v>
      </c>
      <c r="N187" s="14">
        <f t="shared" si="58"/>
        <v>0.15599999999999994</v>
      </c>
      <c r="O187" s="20">
        <f t="shared" si="52"/>
        <v>0.84400000000000008</v>
      </c>
      <c r="P187" s="19">
        <f t="shared" si="59"/>
        <v>113.71237458193983</v>
      </c>
      <c r="Q187" s="6">
        <f t="shared" si="60"/>
        <v>12.040133779264217</v>
      </c>
      <c r="R187" s="6">
        <f t="shared" si="61"/>
        <v>8.1521739130434803</v>
      </c>
      <c r="S187" s="15">
        <f t="shared" si="62"/>
        <v>-28.07692307692307</v>
      </c>
      <c r="T187" s="42" t="str">
        <f t="shared" si="49"/>
        <v/>
      </c>
      <c r="U187" s="42" t="str">
        <f t="shared" si="50"/>
        <v/>
      </c>
      <c r="V187" s="137" t="str">
        <f t="shared" si="51"/>
        <v/>
      </c>
      <c r="W187" s="140">
        <f t="shared" si="53"/>
        <v>0</v>
      </c>
      <c r="X187" s="83"/>
      <c r="Y187" s="3">
        <v>0</v>
      </c>
      <c r="Z187" s="5">
        <f t="shared" si="63"/>
        <v>45</v>
      </c>
      <c r="AA187" s="5">
        <f t="shared" si="64"/>
        <v>75</v>
      </c>
      <c r="AB187" s="8">
        <f t="shared" si="65"/>
        <v>9.3999999999999986</v>
      </c>
      <c r="AC187" s="3">
        <f t="shared" si="66"/>
        <v>6.4102564102564124</v>
      </c>
    </row>
    <row r="188" spans="1:29" ht="15">
      <c r="A188" s="47"/>
      <c r="B188" s="73"/>
      <c r="C188" s="73"/>
      <c r="D188" s="63">
        <v>4</v>
      </c>
      <c r="E188" s="48"/>
      <c r="F188" s="48"/>
      <c r="G188" s="48"/>
      <c r="H188" s="49">
        <v>15</v>
      </c>
      <c r="I188" s="53" t="str">
        <f t="shared" si="54"/>
        <v/>
      </c>
      <c r="J188" s="56">
        <f t="array" ref="J188">SUM(E188:H188/$AE$21:$AH$21)*AC188</f>
        <v>0.41806020066889643</v>
      </c>
      <c r="K188" s="26">
        <f t="shared" si="55"/>
        <v>0</v>
      </c>
      <c r="L188" s="13">
        <f t="shared" si="56"/>
        <v>0</v>
      </c>
      <c r="M188" s="13">
        <f t="shared" si="57"/>
        <v>0</v>
      </c>
      <c r="N188" s="14">
        <f t="shared" si="58"/>
        <v>0.15599999999999994</v>
      </c>
      <c r="O188" s="20">
        <f t="shared" si="52"/>
        <v>0.84400000000000008</v>
      </c>
      <c r="P188" s="19">
        <f t="shared" si="59"/>
        <v>113.71237458193983</v>
      </c>
      <c r="Q188" s="6">
        <f t="shared" si="60"/>
        <v>12.040133779264217</v>
      </c>
      <c r="R188" s="6">
        <f t="shared" si="61"/>
        <v>8.1521739130434803</v>
      </c>
      <c r="S188" s="15">
        <f t="shared" si="62"/>
        <v>-28.07692307692307</v>
      </c>
      <c r="T188" s="42" t="str">
        <f t="shared" si="49"/>
        <v/>
      </c>
      <c r="U188" s="42" t="str">
        <f t="shared" si="50"/>
        <v/>
      </c>
      <c r="V188" s="137" t="str">
        <f t="shared" si="51"/>
        <v/>
      </c>
      <c r="W188" s="140">
        <f t="shared" si="53"/>
        <v>0</v>
      </c>
      <c r="X188" s="83"/>
      <c r="Y188" s="3">
        <v>0</v>
      </c>
      <c r="Z188" s="5">
        <f t="shared" si="63"/>
        <v>45</v>
      </c>
      <c r="AA188" s="5">
        <f t="shared" si="64"/>
        <v>75</v>
      </c>
      <c r="AB188" s="8">
        <f t="shared" si="65"/>
        <v>9.3999999999999986</v>
      </c>
      <c r="AC188" s="3">
        <f t="shared" si="66"/>
        <v>6.4102564102564124</v>
      </c>
    </row>
    <row r="189" spans="1:29" ht="15">
      <c r="A189" s="47"/>
      <c r="B189" s="73"/>
      <c r="C189" s="73"/>
      <c r="D189" s="63">
        <v>4</v>
      </c>
      <c r="E189" s="48"/>
      <c r="F189" s="48"/>
      <c r="G189" s="48"/>
      <c r="H189" s="49">
        <v>15</v>
      </c>
      <c r="I189" s="53" t="str">
        <f t="shared" si="54"/>
        <v/>
      </c>
      <c r="J189" s="56">
        <f t="array" ref="J189">SUM(E189:H189/$AE$21:$AH$21)*AC189</f>
        <v>0.41806020066889643</v>
      </c>
      <c r="K189" s="26">
        <f t="shared" si="55"/>
        <v>0</v>
      </c>
      <c r="L189" s="13">
        <f t="shared" si="56"/>
        <v>0</v>
      </c>
      <c r="M189" s="13">
        <f t="shared" si="57"/>
        <v>0</v>
      </c>
      <c r="N189" s="14">
        <f t="shared" si="58"/>
        <v>0.15599999999999994</v>
      </c>
      <c r="O189" s="20">
        <f t="shared" si="52"/>
        <v>0.84400000000000008</v>
      </c>
      <c r="P189" s="19">
        <f t="shared" si="59"/>
        <v>113.71237458193983</v>
      </c>
      <c r="Q189" s="6">
        <f t="shared" si="60"/>
        <v>12.040133779264217</v>
      </c>
      <c r="R189" s="6">
        <f t="shared" si="61"/>
        <v>8.1521739130434803</v>
      </c>
      <c r="S189" s="15">
        <f t="shared" si="62"/>
        <v>-28.07692307692307</v>
      </c>
      <c r="T189" s="42" t="str">
        <f t="shared" si="49"/>
        <v/>
      </c>
      <c r="U189" s="42" t="str">
        <f t="shared" si="50"/>
        <v/>
      </c>
      <c r="V189" s="137" t="str">
        <f t="shared" si="51"/>
        <v/>
      </c>
      <c r="W189" s="140">
        <f t="shared" si="53"/>
        <v>0</v>
      </c>
      <c r="X189" s="83"/>
      <c r="Y189" s="3">
        <v>0</v>
      </c>
      <c r="Z189" s="5">
        <f t="shared" si="63"/>
        <v>45</v>
      </c>
      <c r="AA189" s="5">
        <f t="shared" si="64"/>
        <v>75</v>
      </c>
      <c r="AB189" s="8">
        <f t="shared" si="65"/>
        <v>9.3999999999999986</v>
      </c>
      <c r="AC189" s="3">
        <f t="shared" si="66"/>
        <v>6.4102564102564124</v>
      </c>
    </row>
    <row r="190" spans="1:29" ht="15">
      <c r="A190" s="47"/>
      <c r="B190" s="73"/>
      <c r="C190" s="73"/>
      <c r="D190" s="63">
        <v>4</v>
      </c>
      <c r="E190" s="48"/>
      <c r="F190" s="48"/>
      <c r="G190" s="48"/>
      <c r="H190" s="49">
        <v>15</v>
      </c>
      <c r="I190" s="53" t="str">
        <f t="shared" si="54"/>
        <v/>
      </c>
      <c r="J190" s="56">
        <f t="array" ref="J190">SUM(E190:H190/$AE$21:$AH$21)*AC190</f>
        <v>0.41806020066889643</v>
      </c>
      <c r="K190" s="26">
        <f t="shared" si="55"/>
        <v>0</v>
      </c>
      <c r="L190" s="13">
        <f t="shared" si="56"/>
        <v>0</v>
      </c>
      <c r="M190" s="13">
        <f t="shared" si="57"/>
        <v>0</v>
      </c>
      <c r="N190" s="14">
        <f t="shared" si="58"/>
        <v>0.15599999999999994</v>
      </c>
      <c r="O190" s="20">
        <f t="shared" si="52"/>
        <v>0.84400000000000008</v>
      </c>
      <c r="P190" s="19">
        <f t="shared" si="59"/>
        <v>113.71237458193983</v>
      </c>
      <c r="Q190" s="6">
        <f t="shared" si="60"/>
        <v>12.040133779264217</v>
      </c>
      <c r="R190" s="6">
        <f t="shared" si="61"/>
        <v>8.1521739130434803</v>
      </c>
      <c r="S190" s="15">
        <f t="shared" si="62"/>
        <v>-28.07692307692307</v>
      </c>
      <c r="T190" s="42" t="str">
        <f t="shared" si="49"/>
        <v/>
      </c>
      <c r="U190" s="42" t="str">
        <f t="shared" si="50"/>
        <v/>
      </c>
      <c r="V190" s="137" t="str">
        <f t="shared" si="51"/>
        <v/>
      </c>
      <c r="W190" s="140">
        <f t="shared" si="53"/>
        <v>0</v>
      </c>
      <c r="X190" s="83"/>
      <c r="Y190" s="3">
        <v>0</v>
      </c>
      <c r="Z190" s="5">
        <f t="shared" si="63"/>
        <v>45</v>
      </c>
      <c r="AA190" s="5">
        <f t="shared" si="64"/>
        <v>75</v>
      </c>
      <c r="AB190" s="8">
        <f t="shared" si="65"/>
        <v>9.3999999999999986</v>
      </c>
      <c r="AC190" s="3">
        <f t="shared" si="66"/>
        <v>6.4102564102564124</v>
      </c>
    </row>
    <row r="191" spans="1:29" ht="15">
      <c r="A191" s="47"/>
      <c r="B191" s="73"/>
      <c r="C191" s="73"/>
      <c r="D191" s="63">
        <v>4</v>
      </c>
      <c r="E191" s="48"/>
      <c r="F191" s="48"/>
      <c r="G191" s="48"/>
      <c r="H191" s="49">
        <v>15</v>
      </c>
      <c r="I191" s="53" t="str">
        <f t="shared" si="54"/>
        <v/>
      </c>
      <c r="J191" s="56">
        <f t="array" ref="J191">SUM(E191:H191/$AE$21:$AH$21)*AC191</f>
        <v>0.41806020066889643</v>
      </c>
      <c r="K191" s="26">
        <f t="shared" si="55"/>
        <v>0</v>
      </c>
      <c r="L191" s="13">
        <f t="shared" si="56"/>
        <v>0</v>
      </c>
      <c r="M191" s="13">
        <f t="shared" si="57"/>
        <v>0</v>
      </c>
      <c r="N191" s="14">
        <f t="shared" si="58"/>
        <v>0.15599999999999994</v>
      </c>
      <c r="O191" s="20">
        <f t="shared" si="52"/>
        <v>0.84400000000000008</v>
      </c>
      <c r="P191" s="19">
        <f t="shared" si="59"/>
        <v>113.71237458193983</v>
      </c>
      <c r="Q191" s="6">
        <f t="shared" si="60"/>
        <v>12.040133779264217</v>
      </c>
      <c r="R191" s="6">
        <f t="shared" si="61"/>
        <v>8.1521739130434803</v>
      </c>
      <c r="S191" s="15">
        <f t="shared" si="62"/>
        <v>-28.07692307692307</v>
      </c>
      <c r="T191" s="42" t="str">
        <f t="shared" si="49"/>
        <v/>
      </c>
      <c r="U191" s="42" t="str">
        <f t="shared" si="50"/>
        <v/>
      </c>
      <c r="V191" s="137" t="str">
        <f t="shared" si="51"/>
        <v/>
      </c>
      <c r="W191" s="140">
        <f t="shared" si="53"/>
        <v>0</v>
      </c>
      <c r="X191" s="83"/>
      <c r="Y191" s="3">
        <v>0</v>
      </c>
      <c r="Z191" s="5">
        <f t="shared" si="63"/>
        <v>45</v>
      </c>
      <c r="AA191" s="5">
        <f t="shared" si="64"/>
        <v>75</v>
      </c>
      <c r="AB191" s="8">
        <f t="shared" si="65"/>
        <v>9.3999999999999986</v>
      </c>
      <c r="AC191" s="3">
        <f t="shared" si="66"/>
        <v>6.4102564102564124</v>
      </c>
    </row>
    <row r="192" spans="1:29" ht="15">
      <c r="A192" s="47"/>
      <c r="B192" s="73"/>
      <c r="C192" s="73"/>
      <c r="D192" s="63">
        <v>4</v>
      </c>
      <c r="E192" s="48"/>
      <c r="F192" s="48"/>
      <c r="G192" s="48"/>
      <c r="H192" s="49">
        <v>15</v>
      </c>
      <c r="I192" s="53" t="str">
        <f t="shared" si="54"/>
        <v/>
      </c>
      <c r="J192" s="56">
        <f t="array" ref="J192">SUM(E192:H192/$AE$21:$AH$21)*AC192</f>
        <v>0.41806020066889643</v>
      </c>
      <c r="K192" s="26">
        <f t="shared" si="55"/>
        <v>0</v>
      </c>
      <c r="L192" s="13">
        <f t="shared" si="56"/>
        <v>0</v>
      </c>
      <c r="M192" s="13">
        <f t="shared" si="57"/>
        <v>0</v>
      </c>
      <c r="N192" s="14">
        <f t="shared" si="58"/>
        <v>0.15599999999999994</v>
      </c>
      <c r="O192" s="20">
        <f t="shared" si="52"/>
        <v>0.84400000000000008</v>
      </c>
      <c r="P192" s="19">
        <f t="shared" si="59"/>
        <v>113.71237458193983</v>
      </c>
      <c r="Q192" s="6">
        <f t="shared" si="60"/>
        <v>12.040133779264217</v>
      </c>
      <c r="R192" s="6">
        <f t="shared" si="61"/>
        <v>8.1521739130434803</v>
      </c>
      <c r="S192" s="15">
        <f t="shared" si="62"/>
        <v>-28.07692307692307</v>
      </c>
      <c r="T192" s="42" t="str">
        <f t="shared" si="49"/>
        <v/>
      </c>
      <c r="U192" s="42" t="str">
        <f t="shared" si="50"/>
        <v/>
      </c>
      <c r="V192" s="137" t="str">
        <f t="shared" si="51"/>
        <v/>
      </c>
      <c r="W192" s="140">
        <f t="shared" si="53"/>
        <v>0</v>
      </c>
      <c r="X192" s="83"/>
      <c r="Y192" s="3">
        <v>0</v>
      </c>
      <c r="Z192" s="5">
        <f t="shared" si="63"/>
        <v>45</v>
      </c>
      <c r="AA192" s="5">
        <f t="shared" si="64"/>
        <v>75</v>
      </c>
      <c r="AB192" s="8">
        <f t="shared" si="65"/>
        <v>9.3999999999999986</v>
      </c>
      <c r="AC192" s="3">
        <f t="shared" si="66"/>
        <v>6.4102564102564124</v>
      </c>
    </row>
    <row r="193" spans="1:29" ht="15">
      <c r="A193" s="47"/>
      <c r="B193" s="73"/>
      <c r="C193" s="73"/>
      <c r="D193" s="63">
        <v>4</v>
      </c>
      <c r="E193" s="48"/>
      <c r="F193" s="48"/>
      <c r="G193" s="48"/>
      <c r="H193" s="49">
        <v>15</v>
      </c>
      <c r="I193" s="53" t="str">
        <f t="shared" si="54"/>
        <v/>
      </c>
      <c r="J193" s="56">
        <f t="array" ref="J193">SUM(E193:H193/$AE$21:$AH$21)*AC193</f>
        <v>0.41806020066889643</v>
      </c>
      <c r="K193" s="26">
        <f t="shared" si="55"/>
        <v>0</v>
      </c>
      <c r="L193" s="13">
        <f t="shared" si="56"/>
        <v>0</v>
      </c>
      <c r="M193" s="13">
        <f t="shared" si="57"/>
        <v>0</v>
      </c>
      <c r="N193" s="14">
        <f t="shared" si="58"/>
        <v>0.15599999999999994</v>
      </c>
      <c r="O193" s="20">
        <f t="shared" si="52"/>
        <v>0.84400000000000008</v>
      </c>
      <c r="P193" s="19">
        <f t="shared" si="59"/>
        <v>113.71237458193983</v>
      </c>
      <c r="Q193" s="6">
        <f t="shared" si="60"/>
        <v>12.040133779264217</v>
      </c>
      <c r="R193" s="6">
        <f t="shared" si="61"/>
        <v>8.1521739130434803</v>
      </c>
      <c r="S193" s="15">
        <f t="shared" si="62"/>
        <v>-28.07692307692307</v>
      </c>
      <c r="T193" s="42" t="str">
        <f t="shared" si="49"/>
        <v/>
      </c>
      <c r="U193" s="42" t="str">
        <f t="shared" si="50"/>
        <v/>
      </c>
      <c r="V193" s="137" t="str">
        <f t="shared" si="51"/>
        <v/>
      </c>
      <c r="W193" s="140">
        <f t="shared" si="53"/>
        <v>0</v>
      </c>
      <c r="X193" s="83"/>
      <c r="Y193" s="3">
        <v>0</v>
      </c>
      <c r="Z193" s="5">
        <f t="shared" si="63"/>
        <v>45</v>
      </c>
      <c r="AA193" s="5">
        <f t="shared" si="64"/>
        <v>75</v>
      </c>
      <c r="AB193" s="8">
        <f t="shared" si="65"/>
        <v>9.3999999999999986</v>
      </c>
      <c r="AC193" s="3">
        <f t="shared" si="66"/>
        <v>6.4102564102564124</v>
      </c>
    </row>
    <row r="194" spans="1:29" ht="15">
      <c r="A194" s="47"/>
      <c r="B194" s="73"/>
      <c r="C194" s="73"/>
      <c r="D194" s="63">
        <v>4</v>
      </c>
      <c r="E194" s="48"/>
      <c r="F194" s="48"/>
      <c r="G194" s="48"/>
      <c r="H194" s="49">
        <v>15</v>
      </c>
      <c r="I194" s="53" t="str">
        <f t="shared" si="54"/>
        <v/>
      </c>
      <c r="J194" s="56">
        <f t="array" ref="J194">SUM(E194:H194/$AE$21:$AH$21)*AC194</f>
        <v>0.41806020066889643</v>
      </c>
      <c r="K194" s="26">
        <f t="shared" si="55"/>
        <v>0</v>
      </c>
      <c r="L194" s="13">
        <f t="shared" si="56"/>
        <v>0</v>
      </c>
      <c r="M194" s="13">
        <f t="shared" si="57"/>
        <v>0</v>
      </c>
      <c r="N194" s="14">
        <f t="shared" si="58"/>
        <v>0.15599999999999994</v>
      </c>
      <c r="O194" s="20">
        <f t="shared" si="52"/>
        <v>0.84400000000000008</v>
      </c>
      <c r="P194" s="19">
        <f t="shared" si="59"/>
        <v>113.71237458193983</v>
      </c>
      <c r="Q194" s="6">
        <f t="shared" si="60"/>
        <v>12.040133779264217</v>
      </c>
      <c r="R194" s="6">
        <f t="shared" si="61"/>
        <v>8.1521739130434803</v>
      </c>
      <c r="S194" s="15">
        <f t="shared" si="62"/>
        <v>-28.07692307692307</v>
      </c>
      <c r="T194" s="42" t="str">
        <f t="shared" si="49"/>
        <v/>
      </c>
      <c r="U194" s="42" t="str">
        <f t="shared" si="50"/>
        <v/>
      </c>
      <c r="V194" s="137" t="str">
        <f t="shared" si="51"/>
        <v/>
      </c>
      <c r="W194" s="140">
        <f t="shared" si="53"/>
        <v>0</v>
      </c>
      <c r="X194" s="83"/>
      <c r="Y194" s="3">
        <v>0</v>
      </c>
      <c r="Z194" s="5">
        <f t="shared" si="63"/>
        <v>45</v>
      </c>
      <c r="AA194" s="5">
        <f t="shared" si="64"/>
        <v>75</v>
      </c>
      <c r="AB194" s="8">
        <f t="shared" si="65"/>
        <v>9.3999999999999986</v>
      </c>
      <c r="AC194" s="3">
        <f t="shared" si="66"/>
        <v>6.4102564102564124</v>
      </c>
    </row>
    <row r="195" spans="1:29" ht="15">
      <c r="A195" s="47"/>
      <c r="B195" s="73"/>
      <c r="C195" s="73"/>
      <c r="D195" s="63">
        <v>4</v>
      </c>
      <c r="E195" s="48"/>
      <c r="F195" s="48"/>
      <c r="G195" s="48"/>
      <c r="H195" s="49">
        <v>15</v>
      </c>
      <c r="I195" s="53" t="str">
        <f t="shared" si="54"/>
        <v/>
      </c>
      <c r="J195" s="56">
        <f t="array" ref="J195">SUM(E195:H195/$AE$21:$AH$21)*AC195</f>
        <v>0.41806020066889643</v>
      </c>
      <c r="K195" s="26">
        <f t="shared" si="55"/>
        <v>0</v>
      </c>
      <c r="L195" s="13">
        <f t="shared" si="56"/>
        <v>0</v>
      </c>
      <c r="M195" s="13">
        <f t="shared" si="57"/>
        <v>0</v>
      </c>
      <c r="N195" s="14">
        <f t="shared" si="58"/>
        <v>0.15599999999999994</v>
      </c>
      <c r="O195" s="20">
        <f t="shared" si="52"/>
        <v>0.84400000000000008</v>
      </c>
      <c r="P195" s="19">
        <f t="shared" si="59"/>
        <v>113.71237458193983</v>
      </c>
      <c r="Q195" s="6">
        <f t="shared" si="60"/>
        <v>12.040133779264217</v>
      </c>
      <c r="R195" s="6">
        <f t="shared" si="61"/>
        <v>8.1521739130434803</v>
      </c>
      <c r="S195" s="15">
        <f t="shared" si="62"/>
        <v>-28.07692307692307</v>
      </c>
      <c r="T195" s="42" t="str">
        <f t="shared" si="49"/>
        <v/>
      </c>
      <c r="U195" s="42" t="str">
        <f t="shared" si="50"/>
        <v/>
      </c>
      <c r="V195" s="137" t="str">
        <f t="shared" si="51"/>
        <v/>
      </c>
      <c r="W195" s="140">
        <f t="shared" si="53"/>
        <v>0</v>
      </c>
      <c r="X195" s="83"/>
      <c r="Y195" s="3">
        <v>0</v>
      </c>
      <c r="Z195" s="5">
        <f t="shared" si="63"/>
        <v>45</v>
      </c>
      <c r="AA195" s="5">
        <f t="shared" si="64"/>
        <v>75</v>
      </c>
      <c r="AB195" s="8">
        <f t="shared" si="65"/>
        <v>9.3999999999999986</v>
      </c>
      <c r="AC195" s="3">
        <f t="shared" si="66"/>
        <v>6.4102564102564124</v>
      </c>
    </row>
    <row r="196" spans="1:29" ht="15">
      <c r="A196" s="47"/>
      <c r="B196" s="73"/>
      <c r="C196" s="73"/>
      <c r="D196" s="63">
        <v>4</v>
      </c>
      <c r="E196" s="48"/>
      <c r="F196" s="48"/>
      <c r="G196" s="48"/>
      <c r="H196" s="49">
        <v>15</v>
      </c>
      <c r="I196" s="53" t="str">
        <f t="shared" si="54"/>
        <v/>
      </c>
      <c r="J196" s="56">
        <f t="array" ref="J196">SUM(E196:H196/$AE$21:$AH$21)*AC196</f>
        <v>0.41806020066889643</v>
      </c>
      <c r="K196" s="26">
        <f t="shared" si="55"/>
        <v>0</v>
      </c>
      <c r="L196" s="13">
        <f t="shared" si="56"/>
        <v>0</v>
      </c>
      <c r="M196" s="13">
        <f t="shared" si="57"/>
        <v>0</v>
      </c>
      <c r="N196" s="14">
        <f t="shared" si="58"/>
        <v>0.15599999999999994</v>
      </c>
      <c r="O196" s="20">
        <f t="shared" si="52"/>
        <v>0.84400000000000008</v>
      </c>
      <c r="P196" s="19">
        <f t="shared" si="59"/>
        <v>113.71237458193983</v>
      </c>
      <c r="Q196" s="6">
        <f t="shared" si="60"/>
        <v>12.040133779264217</v>
      </c>
      <c r="R196" s="6">
        <f t="shared" si="61"/>
        <v>8.1521739130434803</v>
      </c>
      <c r="S196" s="15">
        <f t="shared" si="62"/>
        <v>-28.07692307692307</v>
      </c>
      <c r="T196" s="42" t="str">
        <f t="shared" si="49"/>
        <v/>
      </c>
      <c r="U196" s="42" t="str">
        <f t="shared" si="50"/>
        <v/>
      </c>
      <c r="V196" s="137" t="str">
        <f t="shared" si="51"/>
        <v/>
      </c>
      <c r="W196" s="140">
        <f t="shared" si="53"/>
        <v>0</v>
      </c>
      <c r="X196" s="83"/>
      <c r="Y196" s="3">
        <v>0</v>
      </c>
      <c r="Z196" s="5">
        <f t="shared" si="63"/>
        <v>45</v>
      </c>
      <c r="AA196" s="5">
        <f t="shared" si="64"/>
        <v>75</v>
      </c>
      <c r="AB196" s="8">
        <f t="shared" si="65"/>
        <v>9.3999999999999986</v>
      </c>
      <c r="AC196" s="3">
        <f t="shared" si="66"/>
        <v>6.4102564102564124</v>
      </c>
    </row>
    <row r="197" spans="1:29" ht="15">
      <c r="A197" s="47"/>
      <c r="B197" s="73"/>
      <c r="C197" s="73"/>
      <c r="D197" s="63">
        <v>4</v>
      </c>
      <c r="E197" s="48"/>
      <c r="F197" s="48"/>
      <c r="G197" s="48"/>
      <c r="H197" s="49">
        <v>15</v>
      </c>
      <c r="I197" s="53" t="str">
        <f t="shared" si="54"/>
        <v/>
      </c>
      <c r="J197" s="56">
        <f t="array" ref="J197">SUM(E197:H197/$AE$21:$AH$21)*AC197</f>
        <v>0.41806020066889643</v>
      </c>
      <c r="K197" s="26">
        <f t="shared" si="55"/>
        <v>0</v>
      </c>
      <c r="L197" s="13">
        <f t="shared" si="56"/>
        <v>0</v>
      </c>
      <c r="M197" s="13">
        <f t="shared" si="57"/>
        <v>0</v>
      </c>
      <c r="N197" s="14">
        <f t="shared" si="58"/>
        <v>0.15599999999999994</v>
      </c>
      <c r="O197" s="20">
        <f t="shared" si="52"/>
        <v>0.84400000000000008</v>
      </c>
      <c r="P197" s="19">
        <f t="shared" si="59"/>
        <v>113.71237458193983</v>
      </c>
      <c r="Q197" s="6">
        <f t="shared" si="60"/>
        <v>12.040133779264217</v>
      </c>
      <c r="R197" s="6">
        <f t="shared" si="61"/>
        <v>8.1521739130434803</v>
      </c>
      <c r="S197" s="15">
        <f t="shared" si="62"/>
        <v>-28.07692307692307</v>
      </c>
      <c r="T197" s="42" t="str">
        <f t="shared" si="49"/>
        <v/>
      </c>
      <c r="U197" s="42" t="str">
        <f t="shared" si="50"/>
        <v/>
      </c>
      <c r="V197" s="137" t="str">
        <f t="shared" si="51"/>
        <v/>
      </c>
      <c r="W197" s="140">
        <f t="shared" si="53"/>
        <v>0</v>
      </c>
      <c r="X197" s="83"/>
      <c r="Y197" s="3">
        <v>0</v>
      </c>
      <c r="Z197" s="5">
        <f t="shared" si="63"/>
        <v>45</v>
      </c>
      <c r="AA197" s="5">
        <f t="shared" si="64"/>
        <v>75</v>
      </c>
      <c r="AB197" s="8">
        <f t="shared" si="65"/>
        <v>9.3999999999999986</v>
      </c>
      <c r="AC197" s="3">
        <f t="shared" si="66"/>
        <v>6.4102564102564124</v>
      </c>
    </row>
    <row r="198" spans="1:29" ht="15">
      <c r="A198" s="47"/>
      <c r="B198" s="73"/>
      <c r="C198" s="73"/>
      <c r="D198" s="63">
        <v>4</v>
      </c>
      <c r="E198" s="48"/>
      <c r="F198" s="48"/>
      <c r="G198" s="48"/>
      <c r="H198" s="49">
        <v>15</v>
      </c>
      <c r="I198" s="53" t="str">
        <f t="shared" si="54"/>
        <v/>
      </c>
      <c r="J198" s="56">
        <f t="array" ref="J198">SUM(E198:H198/$AE$21:$AH$21)*AC198</f>
        <v>0.41806020066889643</v>
      </c>
      <c r="K198" s="26">
        <f t="shared" si="55"/>
        <v>0</v>
      </c>
      <c r="L198" s="13">
        <f t="shared" si="56"/>
        <v>0</v>
      </c>
      <c r="M198" s="13">
        <f t="shared" si="57"/>
        <v>0</v>
      </c>
      <c r="N198" s="14">
        <f t="shared" si="58"/>
        <v>0.15599999999999994</v>
      </c>
      <c r="O198" s="20">
        <f t="shared" si="52"/>
        <v>0.84400000000000008</v>
      </c>
      <c r="P198" s="19">
        <f t="shared" si="59"/>
        <v>113.71237458193983</v>
      </c>
      <c r="Q198" s="6">
        <f t="shared" si="60"/>
        <v>12.040133779264217</v>
      </c>
      <c r="R198" s="6">
        <f t="shared" si="61"/>
        <v>8.1521739130434803</v>
      </c>
      <c r="S198" s="15">
        <f t="shared" si="62"/>
        <v>-28.07692307692307</v>
      </c>
      <c r="T198" s="42" t="str">
        <f t="shared" si="49"/>
        <v/>
      </c>
      <c r="U198" s="42" t="str">
        <f t="shared" si="50"/>
        <v/>
      </c>
      <c r="V198" s="137" t="str">
        <f t="shared" si="51"/>
        <v/>
      </c>
      <c r="W198" s="140">
        <f t="shared" si="53"/>
        <v>0</v>
      </c>
      <c r="X198" s="83"/>
      <c r="Y198" s="3">
        <v>0</v>
      </c>
      <c r="Z198" s="5">
        <f t="shared" si="63"/>
        <v>45</v>
      </c>
      <c r="AA198" s="5">
        <f t="shared" si="64"/>
        <v>75</v>
      </c>
      <c r="AB198" s="8">
        <f t="shared" si="65"/>
        <v>9.3999999999999986</v>
      </c>
      <c r="AC198" s="3">
        <f t="shared" si="66"/>
        <v>6.4102564102564124</v>
      </c>
    </row>
    <row r="199" spans="1:29" ht="15">
      <c r="A199" s="47"/>
      <c r="B199" s="73"/>
      <c r="C199" s="73"/>
      <c r="D199" s="63">
        <v>4</v>
      </c>
      <c r="E199" s="48"/>
      <c r="F199" s="48"/>
      <c r="G199" s="48"/>
      <c r="H199" s="49">
        <v>15</v>
      </c>
      <c r="I199" s="53" t="str">
        <f t="shared" si="54"/>
        <v/>
      </c>
      <c r="J199" s="56">
        <f t="array" ref="J199">SUM(E199:H199/$AE$21:$AH$21)*AC199</f>
        <v>0.41806020066889643</v>
      </c>
      <c r="K199" s="26">
        <f t="shared" si="55"/>
        <v>0</v>
      </c>
      <c r="L199" s="13">
        <f t="shared" si="56"/>
        <v>0</v>
      </c>
      <c r="M199" s="13">
        <f t="shared" si="57"/>
        <v>0</v>
      </c>
      <c r="N199" s="14">
        <f t="shared" si="58"/>
        <v>0.15599999999999994</v>
      </c>
      <c r="O199" s="20">
        <f t="shared" si="52"/>
        <v>0.84400000000000008</v>
      </c>
      <c r="P199" s="19">
        <f t="shared" si="59"/>
        <v>113.71237458193983</v>
      </c>
      <c r="Q199" s="6">
        <f t="shared" si="60"/>
        <v>12.040133779264217</v>
      </c>
      <c r="R199" s="6">
        <f t="shared" si="61"/>
        <v>8.1521739130434803</v>
      </c>
      <c r="S199" s="15">
        <f t="shared" si="62"/>
        <v>-28.07692307692307</v>
      </c>
      <c r="T199" s="42" t="str">
        <f t="shared" si="49"/>
        <v/>
      </c>
      <c r="U199" s="42" t="str">
        <f t="shared" si="50"/>
        <v/>
      </c>
      <c r="V199" s="137" t="str">
        <f t="shared" si="51"/>
        <v/>
      </c>
      <c r="W199" s="140">
        <f t="shared" si="53"/>
        <v>0</v>
      </c>
      <c r="X199" s="83"/>
      <c r="Y199" s="3">
        <v>0</v>
      </c>
      <c r="Z199" s="5">
        <f t="shared" si="63"/>
        <v>45</v>
      </c>
      <c r="AA199" s="5">
        <f t="shared" si="64"/>
        <v>75</v>
      </c>
      <c r="AB199" s="8">
        <f t="shared" si="65"/>
        <v>9.3999999999999986</v>
      </c>
      <c r="AC199" s="3">
        <f t="shared" si="66"/>
        <v>6.4102564102564124</v>
      </c>
    </row>
    <row r="200" spans="1:29" ht="15">
      <c r="A200" s="47"/>
      <c r="B200" s="73"/>
      <c r="C200" s="73"/>
      <c r="D200" s="63">
        <v>4</v>
      </c>
      <c r="E200" s="48"/>
      <c r="F200" s="48"/>
      <c r="G200" s="48"/>
      <c r="H200" s="49">
        <v>15</v>
      </c>
      <c r="I200" s="53" t="str">
        <f t="shared" si="54"/>
        <v/>
      </c>
      <c r="J200" s="56">
        <f t="array" ref="J200">SUM(E200:H200/$AE$21:$AH$21)*AC200</f>
        <v>0.41806020066889643</v>
      </c>
      <c r="K200" s="26">
        <f t="shared" si="55"/>
        <v>0</v>
      </c>
      <c r="L200" s="13">
        <f t="shared" si="56"/>
        <v>0</v>
      </c>
      <c r="M200" s="13">
        <f t="shared" si="57"/>
        <v>0</v>
      </c>
      <c r="N200" s="14">
        <f t="shared" si="58"/>
        <v>0.15599999999999994</v>
      </c>
      <c r="O200" s="20">
        <f t="shared" si="52"/>
        <v>0.84400000000000008</v>
      </c>
      <c r="P200" s="19">
        <f t="shared" si="59"/>
        <v>113.71237458193983</v>
      </c>
      <c r="Q200" s="6">
        <f t="shared" si="60"/>
        <v>12.040133779264217</v>
      </c>
      <c r="R200" s="6">
        <f t="shared" si="61"/>
        <v>8.1521739130434803</v>
      </c>
      <c r="S200" s="15">
        <f t="shared" si="62"/>
        <v>-28.07692307692307</v>
      </c>
      <c r="T200" s="42" t="str">
        <f t="shared" ref="T200:T263" si="67">IF(P200/T$3&gt;1000,P200/T$3/1000,"")</f>
        <v/>
      </c>
      <c r="U200" s="42" t="str">
        <f t="shared" ref="U200:U263" si="68">IF(Q200/U$3&gt;1000,Q200/U$3/1000,"")</f>
        <v/>
      </c>
      <c r="V200" s="137" t="str">
        <f t="shared" ref="V200:V263" si="69">IF(R200/V$3&gt;1000,R200/V$3/1000,"")</f>
        <v/>
      </c>
      <c r="W200" s="140">
        <f t="shared" si="53"/>
        <v>0</v>
      </c>
      <c r="X200" s="83"/>
      <c r="Y200" s="3">
        <v>0</v>
      </c>
      <c r="Z200" s="5">
        <f t="shared" si="63"/>
        <v>45</v>
      </c>
      <c r="AA200" s="5">
        <f t="shared" si="64"/>
        <v>75</v>
      </c>
      <c r="AB200" s="8">
        <f t="shared" si="65"/>
        <v>9.3999999999999986</v>
      </c>
      <c r="AC200" s="3">
        <f t="shared" si="66"/>
        <v>6.4102564102564124</v>
      </c>
    </row>
    <row r="201" spans="1:29" ht="15">
      <c r="A201" s="47"/>
      <c r="B201" s="73"/>
      <c r="C201" s="73"/>
      <c r="D201" s="63">
        <v>4</v>
      </c>
      <c r="E201" s="48"/>
      <c r="F201" s="48"/>
      <c r="G201" s="48"/>
      <c r="H201" s="49">
        <v>15</v>
      </c>
      <c r="I201" s="53" t="str">
        <f t="shared" si="54"/>
        <v/>
      </c>
      <c r="J201" s="56">
        <f t="array" ref="J201">SUM(E201:H201/$AE$21:$AH$21)*AC201</f>
        <v>0.41806020066889643</v>
      </c>
      <c r="K201" s="26">
        <f t="shared" si="55"/>
        <v>0</v>
      </c>
      <c r="L201" s="13">
        <f t="shared" si="56"/>
        <v>0</v>
      </c>
      <c r="M201" s="13">
        <f t="shared" si="57"/>
        <v>0</v>
      </c>
      <c r="N201" s="14">
        <f t="shared" si="58"/>
        <v>0.15599999999999994</v>
      </c>
      <c r="O201" s="20">
        <f t="shared" ref="O201:O264" si="70">1-(K201+L201+M201+N201)</f>
        <v>0.84400000000000008</v>
      </c>
      <c r="P201" s="19">
        <f t="shared" si="59"/>
        <v>113.71237458193983</v>
      </c>
      <c r="Q201" s="6">
        <f t="shared" si="60"/>
        <v>12.040133779264217</v>
      </c>
      <c r="R201" s="6">
        <f t="shared" si="61"/>
        <v>8.1521739130434803</v>
      </c>
      <c r="S201" s="15">
        <f t="shared" si="62"/>
        <v>-28.07692307692307</v>
      </c>
      <c r="T201" s="42" t="str">
        <f t="shared" si="67"/>
        <v/>
      </c>
      <c r="U201" s="42" t="str">
        <f t="shared" si="68"/>
        <v/>
      </c>
      <c r="V201" s="137" t="str">
        <f t="shared" si="69"/>
        <v/>
      </c>
      <c r="W201" s="140">
        <f t="shared" ref="W201:W264" si="71">IF(AND(L201&gt;20%,(K201+L201)&gt;80%),(L201-16%)*J201*$AE$21/1000/$W$3,0)</f>
        <v>0</v>
      </c>
      <c r="X201" s="83"/>
      <c r="Y201" s="3">
        <v>0</v>
      </c>
      <c r="Z201" s="5">
        <f t="shared" si="63"/>
        <v>45</v>
      </c>
      <c r="AA201" s="5">
        <f t="shared" si="64"/>
        <v>75</v>
      </c>
      <c r="AB201" s="8">
        <f t="shared" si="65"/>
        <v>9.3999999999999986</v>
      </c>
      <c r="AC201" s="3">
        <f t="shared" si="66"/>
        <v>6.4102564102564124</v>
      </c>
    </row>
    <row r="202" spans="1:29" ht="15">
      <c r="A202" s="47"/>
      <c r="B202" s="73"/>
      <c r="C202" s="73"/>
      <c r="D202" s="63">
        <v>4</v>
      </c>
      <c r="E202" s="48"/>
      <c r="F202" s="48"/>
      <c r="G202" s="48"/>
      <c r="H202" s="49">
        <v>15</v>
      </c>
      <c r="I202" s="53" t="str">
        <f t="shared" si="54"/>
        <v/>
      </c>
      <c r="J202" s="56">
        <f t="array" ref="J202">SUM(E202:H202/$AE$21:$AH$21)*AC202</f>
        <v>0.41806020066889643</v>
      </c>
      <c r="K202" s="26">
        <f t="shared" si="55"/>
        <v>0</v>
      </c>
      <c r="L202" s="13">
        <f t="shared" si="56"/>
        <v>0</v>
      </c>
      <c r="M202" s="13">
        <f t="shared" si="57"/>
        <v>0</v>
      </c>
      <c r="N202" s="14">
        <f t="shared" si="58"/>
        <v>0.15599999999999994</v>
      </c>
      <c r="O202" s="20">
        <f t="shared" si="70"/>
        <v>0.84400000000000008</v>
      </c>
      <c r="P202" s="19">
        <f t="shared" si="59"/>
        <v>113.71237458193983</v>
      </c>
      <c r="Q202" s="6">
        <f t="shared" si="60"/>
        <v>12.040133779264217</v>
      </c>
      <c r="R202" s="6">
        <f t="shared" si="61"/>
        <v>8.1521739130434803</v>
      </c>
      <c r="S202" s="15">
        <f t="shared" si="62"/>
        <v>-28.07692307692307</v>
      </c>
      <c r="T202" s="42" t="str">
        <f t="shared" si="67"/>
        <v/>
      </c>
      <c r="U202" s="42" t="str">
        <f t="shared" si="68"/>
        <v/>
      </c>
      <c r="V202" s="137" t="str">
        <f t="shared" si="69"/>
        <v/>
      </c>
      <c r="W202" s="140">
        <f t="shared" si="71"/>
        <v>0</v>
      </c>
      <c r="X202" s="83"/>
      <c r="Y202" s="3">
        <v>0</v>
      </c>
      <c r="Z202" s="5">
        <f t="shared" si="63"/>
        <v>45</v>
      </c>
      <c r="AA202" s="5">
        <f t="shared" si="64"/>
        <v>75</v>
      </c>
      <c r="AB202" s="8">
        <f t="shared" si="65"/>
        <v>9.3999999999999986</v>
      </c>
      <c r="AC202" s="3">
        <f t="shared" si="66"/>
        <v>6.4102564102564124</v>
      </c>
    </row>
    <row r="203" spans="1:29" ht="15">
      <c r="A203" s="47"/>
      <c r="B203" s="73"/>
      <c r="C203" s="73"/>
      <c r="D203" s="63">
        <v>4</v>
      </c>
      <c r="E203" s="48"/>
      <c r="F203" s="48"/>
      <c r="G203" s="48"/>
      <c r="H203" s="49">
        <v>15</v>
      </c>
      <c r="I203" s="53" t="str">
        <f t="shared" si="54"/>
        <v/>
      </c>
      <c r="J203" s="56">
        <f t="array" ref="J203">SUM(E203:H203/$AE$21:$AH$21)*AC203</f>
        <v>0.41806020066889643</v>
      </c>
      <c r="K203" s="26">
        <f t="shared" si="55"/>
        <v>0</v>
      </c>
      <c r="L203" s="13">
        <f t="shared" si="56"/>
        <v>0</v>
      </c>
      <c r="M203" s="13">
        <f t="shared" si="57"/>
        <v>0</v>
      </c>
      <c r="N203" s="14">
        <f t="shared" si="58"/>
        <v>0.15599999999999994</v>
      </c>
      <c r="O203" s="20">
        <f t="shared" si="70"/>
        <v>0.84400000000000008</v>
      </c>
      <c r="P203" s="19">
        <f t="shared" si="59"/>
        <v>113.71237458193983</v>
      </c>
      <c r="Q203" s="6">
        <f t="shared" si="60"/>
        <v>12.040133779264217</v>
      </c>
      <c r="R203" s="6">
        <f t="shared" si="61"/>
        <v>8.1521739130434803</v>
      </c>
      <c r="S203" s="15">
        <f t="shared" si="62"/>
        <v>-28.07692307692307</v>
      </c>
      <c r="T203" s="42" t="str">
        <f t="shared" si="67"/>
        <v/>
      </c>
      <c r="U203" s="42" t="str">
        <f t="shared" si="68"/>
        <v/>
      </c>
      <c r="V203" s="137" t="str">
        <f t="shared" si="69"/>
        <v/>
      </c>
      <c r="W203" s="140">
        <f t="shared" si="71"/>
        <v>0</v>
      </c>
      <c r="X203" s="83"/>
      <c r="Y203" s="3">
        <v>0</v>
      </c>
      <c r="Z203" s="5">
        <f t="shared" si="63"/>
        <v>45</v>
      </c>
      <c r="AA203" s="5">
        <f t="shared" si="64"/>
        <v>75</v>
      </c>
      <c r="AB203" s="8">
        <f t="shared" si="65"/>
        <v>9.3999999999999986</v>
      </c>
      <c r="AC203" s="3">
        <f t="shared" si="66"/>
        <v>6.4102564102564124</v>
      </c>
    </row>
    <row r="204" spans="1:29" ht="15">
      <c r="A204" s="47"/>
      <c r="B204" s="73"/>
      <c r="C204" s="73"/>
      <c r="D204" s="63">
        <v>4</v>
      </c>
      <c r="E204" s="48"/>
      <c r="F204" s="48"/>
      <c r="G204" s="48"/>
      <c r="H204" s="49">
        <v>15</v>
      </c>
      <c r="I204" s="53" t="str">
        <f t="shared" si="54"/>
        <v/>
      </c>
      <c r="J204" s="56">
        <f t="array" ref="J204">SUM(E204:H204/$AE$21:$AH$21)*AC204</f>
        <v>0.41806020066889643</v>
      </c>
      <c r="K204" s="26">
        <f t="shared" si="55"/>
        <v>0</v>
      </c>
      <c r="L204" s="13">
        <f t="shared" si="56"/>
        <v>0</v>
      </c>
      <c r="M204" s="13">
        <f t="shared" si="57"/>
        <v>0</v>
      </c>
      <c r="N204" s="14">
        <f t="shared" si="58"/>
        <v>0.15599999999999994</v>
      </c>
      <c r="O204" s="20">
        <f t="shared" si="70"/>
        <v>0.84400000000000008</v>
      </c>
      <c r="P204" s="19">
        <f t="shared" si="59"/>
        <v>113.71237458193983</v>
      </c>
      <c r="Q204" s="6">
        <f t="shared" si="60"/>
        <v>12.040133779264217</v>
      </c>
      <c r="R204" s="6">
        <f t="shared" si="61"/>
        <v>8.1521739130434803</v>
      </c>
      <c r="S204" s="15">
        <f t="shared" si="62"/>
        <v>-28.07692307692307</v>
      </c>
      <c r="T204" s="42" t="str">
        <f t="shared" si="67"/>
        <v/>
      </c>
      <c r="U204" s="42" t="str">
        <f t="shared" si="68"/>
        <v/>
      </c>
      <c r="V204" s="137" t="str">
        <f t="shared" si="69"/>
        <v/>
      </c>
      <c r="W204" s="140">
        <f t="shared" si="71"/>
        <v>0</v>
      </c>
      <c r="X204" s="83"/>
      <c r="Y204" s="3">
        <v>0</v>
      </c>
      <c r="Z204" s="5">
        <f t="shared" si="63"/>
        <v>45</v>
      </c>
      <c r="AA204" s="5">
        <f t="shared" si="64"/>
        <v>75</v>
      </c>
      <c r="AB204" s="8">
        <f t="shared" si="65"/>
        <v>9.3999999999999986</v>
      </c>
      <c r="AC204" s="3">
        <f t="shared" si="66"/>
        <v>6.4102564102564124</v>
      </c>
    </row>
    <row r="205" spans="1:29" ht="15">
      <c r="A205" s="47"/>
      <c r="B205" s="73"/>
      <c r="C205" s="73"/>
      <c r="D205" s="63">
        <v>4</v>
      </c>
      <c r="E205" s="48"/>
      <c r="F205" s="48"/>
      <c r="G205" s="48"/>
      <c r="H205" s="49">
        <v>15</v>
      </c>
      <c r="I205" s="53" t="str">
        <f t="shared" si="54"/>
        <v/>
      </c>
      <c r="J205" s="56">
        <f t="array" ref="J205">SUM(E205:H205/$AE$21:$AH$21)*AC205</f>
        <v>0.41806020066889643</v>
      </c>
      <c r="K205" s="26">
        <f t="shared" si="55"/>
        <v>0</v>
      </c>
      <c r="L205" s="13">
        <f t="shared" si="56"/>
        <v>0</v>
      </c>
      <c r="M205" s="13">
        <f t="shared" si="57"/>
        <v>0</v>
      </c>
      <c r="N205" s="14">
        <f t="shared" si="58"/>
        <v>0.15599999999999994</v>
      </c>
      <c r="O205" s="20">
        <f t="shared" si="70"/>
        <v>0.84400000000000008</v>
      </c>
      <c r="P205" s="19">
        <f t="shared" si="59"/>
        <v>113.71237458193983</v>
      </c>
      <c r="Q205" s="6">
        <f t="shared" si="60"/>
        <v>12.040133779264217</v>
      </c>
      <c r="R205" s="6">
        <f t="shared" si="61"/>
        <v>8.1521739130434803</v>
      </c>
      <c r="S205" s="15">
        <f t="shared" si="62"/>
        <v>-28.07692307692307</v>
      </c>
      <c r="T205" s="42" t="str">
        <f t="shared" si="67"/>
        <v/>
      </c>
      <c r="U205" s="42" t="str">
        <f t="shared" si="68"/>
        <v/>
      </c>
      <c r="V205" s="137" t="str">
        <f t="shared" si="69"/>
        <v/>
      </c>
      <c r="W205" s="140">
        <f t="shared" si="71"/>
        <v>0</v>
      </c>
      <c r="X205" s="83"/>
      <c r="Y205" s="3">
        <v>0</v>
      </c>
      <c r="Z205" s="5">
        <f t="shared" si="63"/>
        <v>45</v>
      </c>
      <c r="AA205" s="5">
        <f t="shared" si="64"/>
        <v>75</v>
      </c>
      <c r="AB205" s="8">
        <f t="shared" si="65"/>
        <v>9.3999999999999986</v>
      </c>
      <c r="AC205" s="3">
        <f t="shared" si="66"/>
        <v>6.4102564102564124</v>
      </c>
    </row>
    <row r="206" spans="1:29" ht="15">
      <c r="A206" s="47"/>
      <c r="B206" s="73"/>
      <c r="C206" s="73"/>
      <c r="D206" s="63">
        <v>4</v>
      </c>
      <c r="E206" s="48"/>
      <c r="F206" s="48"/>
      <c r="G206" s="48"/>
      <c r="H206" s="49">
        <v>15</v>
      </c>
      <c r="I206" s="53" t="str">
        <f t="shared" si="54"/>
        <v/>
      </c>
      <c r="J206" s="56">
        <f t="array" ref="J206">SUM(E206:H206/$AE$21:$AH$21)*AC206</f>
        <v>0.41806020066889643</v>
      </c>
      <c r="K206" s="26">
        <f t="shared" si="55"/>
        <v>0</v>
      </c>
      <c r="L206" s="13">
        <f t="shared" si="56"/>
        <v>0</v>
      </c>
      <c r="M206" s="13">
        <f t="shared" si="57"/>
        <v>0</v>
      </c>
      <c r="N206" s="14">
        <f t="shared" si="58"/>
        <v>0.15599999999999994</v>
      </c>
      <c r="O206" s="20">
        <f t="shared" si="70"/>
        <v>0.84400000000000008</v>
      </c>
      <c r="P206" s="19">
        <f t="shared" si="59"/>
        <v>113.71237458193983</v>
      </c>
      <c r="Q206" s="6">
        <f t="shared" si="60"/>
        <v>12.040133779264217</v>
      </c>
      <c r="R206" s="6">
        <f t="shared" si="61"/>
        <v>8.1521739130434803</v>
      </c>
      <c r="S206" s="15">
        <f t="shared" si="62"/>
        <v>-28.07692307692307</v>
      </c>
      <c r="T206" s="42" t="str">
        <f t="shared" si="67"/>
        <v/>
      </c>
      <c r="U206" s="42" t="str">
        <f t="shared" si="68"/>
        <v/>
      </c>
      <c r="V206" s="137" t="str">
        <f t="shared" si="69"/>
        <v/>
      </c>
      <c r="W206" s="140">
        <f t="shared" si="71"/>
        <v>0</v>
      </c>
      <c r="X206" s="83"/>
      <c r="Y206" s="3">
        <v>0</v>
      </c>
      <c r="Z206" s="5">
        <f t="shared" si="63"/>
        <v>45</v>
      </c>
      <c r="AA206" s="5">
        <f t="shared" si="64"/>
        <v>75</v>
      </c>
      <c r="AB206" s="8">
        <f t="shared" si="65"/>
        <v>9.3999999999999986</v>
      </c>
      <c r="AC206" s="3">
        <f t="shared" si="66"/>
        <v>6.4102564102564124</v>
      </c>
    </row>
    <row r="207" spans="1:29" ht="15">
      <c r="A207" s="47"/>
      <c r="B207" s="73"/>
      <c r="C207" s="73"/>
      <c r="D207" s="63">
        <v>4</v>
      </c>
      <c r="E207" s="48"/>
      <c r="F207" s="48"/>
      <c r="G207" s="48"/>
      <c r="H207" s="49">
        <v>15</v>
      </c>
      <c r="I207" s="53" t="str">
        <f t="shared" si="54"/>
        <v/>
      </c>
      <c r="J207" s="56">
        <f t="array" ref="J207">SUM(E207:H207/$AE$21:$AH$21)*AC207</f>
        <v>0.41806020066889643</v>
      </c>
      <c r="K207" s="26">
        <f t="shared" si="55"/>
        <v>0</v>
      </c>
      <c r="L207" s="13">
        <f t="shared" si="56"/>
        <v>0</v>
      </c>
      <c r="M207" s="13">
        <f t="shared" si="57"/>
        <v>0</v>
      </c>
      <c r="N207" s="14">
        <f t="shared" si="58"/>
        <v>0.15599999999999994</v>
      </c>
      <c r="O207" s="20">
        <f t="shared" si="70"/>
        <v>0.84400000000000008</v>
      </c>
      <c r="P207" s="19">
        <f t="shared" si="59"/>
        <v>113.71237458193983</v>
      </c>
      <c r="Q207" s="6">
        <f t="shared" si="60"/>
        <v>12.040133779264217</v>
      </c>
      <c r="R207" s="6">
        <f t="shared" si="61"/>
        <v>8.1521739130434803</v>
      </c>
      <c r="S207" s="15">
        <f t="shared" si="62"/>
        <v>-28.07692307692307</v>
      </c>
      <c r="T207" s="42" t="str">
        <f t="shared" si="67"/>
        <v/>
      </c>
      <c r="U207" s="42" t="str">
        <f t="shared" si="68"/>
        <v/>
      </c>
      <c r="V207" s="137" t="str">
        <f t="shared" si="69"/>
        <v/>
      </c>
      <c r="W207" s="140">
        <f t="shared" si="71"/>
        <v>0</v>
      </c>
      <c r="X207" s="83"/>
      <c r="Y207" s="3">
        <v>0</v>
      </c>
      <c r="Z207" s="5">
        <f t="shared" si="63"/>
        <v>45</v>
      </c>
      <c r="AA207" s="5">
        <f t="shared" si="64"/>
        <v>75</v>
      </c>
      <c r="AB207" s="8">
        <f t="shared" si="65"/>
        <v>9.3999999999999986</v>
      </c>
      <c r="AC207" s="3">
        <f t="shared" si="66"/>
        <v>6.4102564102564124</v>
      </c>
    </row>
    <row r="208" spans="1:29" ht="15">
      <c r="A208" s="47"/>
      <c r="B208" s="73"/>
      <c r="C208" s="73"/>
      <c r="D208" s="63">
        <v>4</v>
      </c>
      <c r="E208" s="48"/>
      <c r="F208" s="48"/>
      <c r="G208" s="48"/>
      <c r="H208" s="49">
        <v>15</v>
      </c>
      <c r="I208" s="53" t="str">
        <f t="shared" si="54"/>
        <v/>
      </c>
      <c r="J208" s="56">
        <f t="array" ref="J208">SUM(E208:H208/$AE$21:$AH$21)*AC208</f>
        <v>0.41806020066889643</v>
      </c>
      <c r="K208" s="26">
        <f t="shared" si="55"/>
        <v>0</v>
      </c>
      <c r="L208" s="13">
        <f t="shared" si="56"/>
        <v>0</v>
      </c>
      <c r="M208" s="13">
        <f t="shared" si="57"/>
        <v>0</v>
      </c>
      <c r="N208" s="14">
        <f t="shared" si="58"/>
        <v>0.15599999999999994</v>
      </c>
      <c r="O208" s="20">
        <f t="shared" si="70"/>
        <v>0.84400000000000008</v>
      </c>
      <c r="P208" s="19">
        <f t="shared" si="59"/>
        <v>113.71237458193983</v>
      </c>
      <c r="Q208" s="6">
        <f t="shared" si="60"/>
        <v>12.040133779264217</v>
      </c>
      <c r="R208" s="6">
        <f t="shared" si="61"/>
        <v>8.1521739130434803</v>
      </c>
      <c r="S208" s="15">
        <f t="shared" si="62"/>
        <v>-28.07692307692307</v>
      </c>
      <c r="T208" s="42" t="str">
        <f t="shared" si="67"/>
        <v/>
      </c>
      <c r="U208" s="42" t="str">
        <f t="shared" si="68"/>
        <v/>
      </c>
      <c r="V208" s="137" t="str">
        <f t="shared" si="69"/>
        <v/>
      </c>
      <c r="W208" s="140">
        <f t="shared" si="71"/>
        <v>0</v>
      </c>
      <c r="X208" s="83"/>
      <c r="Y208" s="3">
        <v>0</v>
      </c>
      <c r="Z208" s="5">
        <f t="shared" si="63"/>
        <v>45</v>
      </c>
      <c r="AA208" s="5">
        <f t="shared" si="64"/>
        <v>75</v>
      </c>
      <c r="AB208" s="8">
        <f t="shared" si="65"/>
        <v>9.3999999999999986</v>
      </c>
      <c r="AC208" s="3">
        <f t="shared" si="66"/>
        <v>6.4102564102564124</v>
      </c>
    </row>
    <row r="209" spans="1:29" ht="15">
      <c r="A209" s="47"/>
      <c r="B209" s="73"/>
      <c r="C209" s="73"/>
      <c r="D209" s="63">
        <v>4</v>
      </c>
      <c r="E209" s="48"/>
      <c r="F209" s="48"/>
      <c r="G209" s="48"/>
      <c r="H209" s="49">
        <v>15</v>
      </c>
      <c r="I209" s="53" t="str">
        <f t="shared" si="54"/>
        <v/>
      </c>
      <c r="J209" s="56">
        <f t="array" ref="J209">SUM(E209:H209/$AE$21:$AH$21)*AC209</f>
        <v>0.41806020066889643</v>
      </c>
      <c r="K209" s="26">
        <f t="shared" si="55"/>
        <v>0</v>
      </c>
      <c r="L209" s="13">
        <f t="shared" si="56"/>
        <v>0</v>
      </c>
      <c r="M209" s="13">
        <f t="shared" si="57"/>
        <v>0</v>
      </c>
      <c r="N209" s="14">
        <f t="shared" si="58"/>
        <v>0.15599999999999994</v>
      </c>
      <c r="O209" s="20">
        <f t="shared" si="70"/>
        <v>0.84400000000000008</v>
      </c>
      <c r="P209" s="19">
        <f t="shared" si="59"/>
        <v>113.71237458193983</v>
      </c>
      <c r="Q209" s="6">
        <f t="shared" si="60"/>
        <v>12.040133779264217</v>
      </c>
      <c r="R209" s="6">
        <f t="shared" si="61"/>
        <v>8.1521739130434803</v>
      </c>
      <c r="S209" s="15">
        <f t="shared" si="62"/>
        <v>-28.07692307692307</v>
      </c>
      <c r="T209" s="42" t="str">
        <f t="shared" si="67"/>
        <v/>
      </c>
      <c r="U209" s="42" t="str">
        <f t="shared" si="68"/>
        <v/>
      </c>
      <c r="V209" s="137" t="str">
        <f t="shared" si="69"/>
        <v/>
      </c>
      <c r="W209" s="140">
        <f t="shared" si="71"/>
        <v>0</v>
      </c>
      <c r="X209" s="83"/>
      <c r="Y209" s="3">
        <v>0</v>
      </c>
      <c r="Z209" s="5">
        <f t="shared" si="63"/>
        <v>45</v>
      </c>
      <c r="AA209" s="5">
        <f t="shared" si="64"/>
        <v>75</v>
      </c>
      <c r="AB209" s="8">
        <f t="shared" si="65"/>
        <v>9.3999999999999986</v>
      </c>
      <c r="AC209" s="3">
        <f t="shared" si="66"/>
        <v>6.4102564102564124</v>
      </c>
    </row>
    <row r="210" spans="1:29" ht="15">
      <c r="A210" s="47"/>
      <c r="B210" s="73"/>
      <c r="C210" s="73"/>
      <c r="D210" s="63">
        <v>4</v>
      </c>
      <c r="E210" s="48"/>
      <c r="F210" s="48"/>
      <c r="G210" s="48"/>
      <c r="H210" s="49">
        <v>15</v>
      </c>
      <c r="I210" s="53" t="str">
        <f t="shared" si="54"/>
        <v/>
      </c>
      <c r="J210" s="56">
        <f t="array" ref="J210">SUM(E210:H210/$AE$21:$AH$21)*AC210</f>
        <v>0.41806020066889643</v>
      </c>
      <c r="K210" s="26">
        <f t="shared" si="55"/>
        <v>0</v>
      </c>
      <c r="L210" s="13">
        <f t="shared" si="56"/>
        <v>0</v>
      </c>
      <c r="M210" s="13">
        <f t="shared" si="57"/>
        <v>0</v>
      </c>
      <c r="N210" s="14">
        <f t="shared" si="58"/>
        <v>0.15599999999999994</v>
      </c>
      <c r="O210" s="20">
        <f t="shared" si="70"/>
        <v>0.84400000000000008</v>
      </c>
      <c r="P210" s="19">
        <f t="shared" si="59"/>
        <v>113.71237458193983</v>
      </c>
      <c r="Q210" s="6">
        <f t="shared" si="60"/>
        <v>12.040133779264217</v>
      </c>
      <c r="R210" s="6">
        <f t="shared" si="61"/>
        <v>8.1521739130434803</v>
      </c>
      <c r="S210" s="15">
        <f t="shared" si="62"/>
        <v>-28.07692307692307</v>
      </c>
      <c r="T210" s="42" t="str">
        <f t="shared" si="67"/>
        <v/>
      </c>
      <c r="U210" s="42" t="str">
        <f t="shared" si="68"/>
        <v/>
      </c>
      <c r="V210" s="137" t="str">
        <f t="shared" si="69"/>
        <v/>
      </c>
      <c r="W210" s="140">
        <f t="shared" si="71"/>
        <v>0</v>
      </c>
      <c r="X210" s="83"/>
      <c r="Y210" s="3">
        <v>0</v>
      </c>
      <c r="Z210" s="5">
        <f t="shared" si="63"/>
        <v>45</v>
      </c>
      <c r="AA210" s="5">
        <f t="shared" si="64"/>
        <v>75</v>
      </c>
      <c r="AB210" s="8">
        <f t="shared" si="65"/>
        <v>9.3999999999999986</v>
      </c>
      <c r="AC210" s="3">
        <f t="shared" si="66"/>
        <v>6.4102564102564124</v>
      </c>
    </row>
    <row r="211" spans="1:29" ht="15">
      <c r="A211" s="47"/>
      <c r="B211" s="73"/>
      <c r="C211" s="73"/>
      <c r="D211" s="63">
        <v>4</v>
      </c>
      <c r="E211" s="48"/>
      <c r="F211" s="48"/>
      <c r="G211" s="48"/>
      <c r="H211" s="49">
        <v>15</v>
      </c>
      <c r="I211" s="53" t="str">
        <f t="shared" si="54"/>
        <v/>
      </c>
      <c r="J211" s="56">
        <f t="array" ref="J211">SUM(E211:H211/$AE$21:$AH$21)*AC211</f>
        <v>0.41806020066889643</v>
      </c>
      <c r="K211" s="26">
        <f t="shared" si="55"/>
        <v>0</v>
      </c>
      <c r="L211" s="13">
        <f t="shared" si="56"/>
        <v>0</v>
      </c>
      <c r="M211" s="13">
        <f t="shared" si="57"/>
        <v>0</v>
      </c>
      <c r="N211" s="14">
        <f t="shared" si="58"/>
        <v>0.15599999999999994</v>
      </c>
      <c r="O211" s="20">
        <f t="shared" si="70"/>
        <v>0.84400000000000008</v>
      </c>
      <c r="P211" s="19">
        <f t="shared" si="59"/>
        <v>113.71237458193983</v>
      </c>
      <c r="Q211" s="6">
        <f t="shared" si="60"/>
        <v>12.040133779264217</v>
      </c>
      <c r="R211" s="6">
        <f t="shared" si="61"/>
        <v>8.1521739130434803</v>
      </c>
      <c r="S211" s="15">
        <f t="shared" si="62"/>
        <v>-28.07692307692307</v>
      </c>
      <c r="T211" s="42" t="str">
        <f t="shared" si="67"/>
        <v/>
      </c>
      <c r="U211" s="42" t="str">
        <f t="shared" si="68"/>
        <v/>
      </c>
      <c r="V211" s="137" t="str">
        <f t="shared" si="69"/>
        <v/>
      </c>
      <c r="W211" s="140">
        <f t="shared" si="71"/>
        <v>0</v>
      </c>
      <c r="X211" s="83"/>
      <c r="Y211" s="3">
        <v>0</v>
      </c>
      <c r="Z211" s="5">
        <f t="shared" si="63"/>
        <v>45</v>
      </c>
      <c r="AA211" s="5">
        <f t="shared" si="64"/>
        <v>75</v>
      </c>
      <c r="AB211" s="8">
        <f t="shared" si="65"/>
        <v>9.3999999999999986</v>
      </c>
      <c r="AC211" s="3">
        <f t="shared" si="66"/>
        <v>6.4102564102564124</v>
      </c>
    </row>
    <row r="212" spans="1:29" ht="15">
      <c r="A212" s="47"/>
      <c r="B212" s="73"/>
      <c r="C212" s="73"/>
      <c r="D212" s="63">
        <v>4</v>
      </c>
      <c r="E212" s="48"/>
      <c r="F212" s="48"/>
      <c r="G212" s="48"/>
      <c r="H212" s="49">
        <v>15</v>
      </c>
      <c r="I212" s="53" t="str">
        <f t="shared" si="54"/>
        <v/>
      </c>
      <c r="J212" s="56">
        <f t="array" ref="J212">SUM(E212:H212/$AE$21:$AH$21)*AC212</f>
        <v>0.41806020066889643</v>
      </c>
      <c r="K212" s="26">
        <f t="shared" si="55"/>
        <v>0</v>
      </c>
      <c r="L212" s="13">
        <f t="shared" si="56"/>
        <v>0</v>
      </c>
      <c r="M212" s="13">
        <f t="shared" si="57"/>
        <v>0</v>
      </c>
      <c r="N212" s="14">
        <f t="shared" si="58"/>
        <v>0.15599999999999994</v>
      </c>
      <c r="O212" s="20">
        <f t="shared" si="70"/>
        <v>0.84400000000000008</v>
      </c>
      <c r="P212" s="19">
        <f t="shared" si="59"/>
        <v>113.71237458193983</v>
      </c>
      <c r="Q212" s="6">
        <f t="shared" si="60"/>
        <v>12.040133779264217</v>
      </c>
      <c r="R212" s="6">
        <f t="shared" si="61"/>
        <v>8.1521739130434803</v>
      </c>
      <c r="S212" s="15">
        <f t="shared" si="62"/>
        <v>-28.07692307692307</v>
      </c>
      <c r="T212" s="42" t="str">
        <f t="shared" si="67"/>
        <v/>
      </c>
      <c r="U212" s="42" t="str">
        <f t="shared" si="68"/>
        <v/>
      </c>
      <c r="V212" s="137" t="str">
        <f t="shared" si="69"/>
        <v/>
      </c>
      <c r="W212" s="140">
        <f t="shared" si="71"/>
        <v>0</v>
      </c>
      <c r="X212" s="83"/>
      <c r="Y212" s="3">
        <v>0</v>
      </c>
      <c r="Z212" s="5">
        <f t="shared" si="63"/>
        <v>45</v>
      </c>
      <c r="AA212" s="5">
        <f t="shared" si="64"/>
        <v>75</v>
      </c>
      <c r="AB212" s="8">
        <f t="shared" si="65"/>
        <v>9.3999999999999986</v>
      </c>
      <c r="AC212" s="3">
        <f t="shared" si="66"/>
        <v>6.4102564102564124</v>
      </c>
    </row>
    <row r="213" spans="1:29" ht="15">
      <c r="A213" s="47"/>
      <c r="B213" s="73"/>
      <c r="C213" s="73"/>
      <c r="D213" s="63">
        <v>4</v>
      </c>
      <c r="E213" s="48"/>
      <c r="F213" s="48"/>
      <c r="G213" s="48"/>
      <c r="H213" s="49">
        <v>15</v>
      </c>
      <c r="I213" s="53" t="str">
        <f t="shared" si="54"/>
        <v/>
      </c>
      <c r="J213" s="56">
        <f t="array" ref="J213">SUM(E213:H213/$AE$21:$AH$21)*AC213</f>
        <v>0.41806020066889643</v>
      </c>
      <c r="K213" s="26">
        <f t="shared" si="55"/>
        <v>0</v>
      </c>
      <c r="L213" s="13">
        <f t="shared" si="56"/>
        <v>0</v>
      </c>
      <c r="M213" s="13">
        <f t="shared" si="57"/>
        <v>0</v>
      </c>
      <c r="N213" s="14">
        <f t="shared" si="58"/>
        <v>0.15599999999999994</v>
      </c>
      <c r="O213" s="20">
        <f t="shared" si="70"/>
        <v>0.84400000000000008</v>
      </c>
      <c r="P213" s="19">
        <f t="shared" si="59"/>
        <v>113.71237458193983</v>
      </c>
      <c r="Q213" s="6">
        <f t="shared" si="60"/>
        <v>12.040133779264217</v>
      </c>
      <c r="R213" s="6">
        <f t="shared" si="61"/>
        <v>8.1521739130434803</v>
      </c>
      <c r="S213" s="15">
        <f t="shared" si="62"/>
        <v>-28.07692307692307</v>
      </c>
      <c r="T213" s="42" t="str">
        <f t="shared" si="67"/>
        <v/>
      </c>
      <c r="U213" s="42" t="str">
        <f t="shared" si="68"/>
        <v/>
      </c>
      <c r="V213" s="137" t="str">
        <f t="shared" si="69"/>
        <v/>
      </c>
      <c r="W213" s="140">
        <f t="shared" si="71"/>
        <v>0</v>
      </c>
      <c r="X213" s="83"/>
      <c r="Y213" s="3">
        <v>0</v>
      </c>
      <c r="Z213" s="5">
        <f t="shared" si="63"/>
        <v>45</v>
      </c>
      <c r="AA213" s="5">
        <f t="shared" si="64"/>
        <v>75</v>
      </c>
      <c r="AB213" s="8">
        <f t="shared" si="65"/>
        <v>9.3999999999999986</v>
      </c>
      <c r="AC213" s="3">
        <f t="shared" si="66"/>
        <v>6.4102564102564124</v>
      </c>
    </row>
    <row r="214" spans="1:29" ht="15">
      <c r="A214" s="47"/>
      <c r="B214" s="73"/>
      <c r="C214" s="73"/>
      <c r="D214" s="63">
        <v>4</v>
      </c>
      <c r="E214" s="48"/>
      <c r="F214" s="48"/>
      <c r="G214" s="48"/>
      <c r="H214" s="49">
        <v>15</v>
      </c>
      <c r="I214" s="53" t="str">
        <f t="shared" si="54"/>
        <v/>
      </c>
      <c r="J214" s="56">
        <f t="array" ref="J214">SUM(E214:H214/$AE$21:$AH$21)*AC214</f>
        <v>0.41806020066889643</v>
      </c>
      <c r="K214" s="26">
        <f t="shared" si="55"/>
        <v>0</v>
      </c>
      <c r="L214" s="13">
        <f t="shared" si="56"/>
        <v>0</v>
      </c>
      <c r="M214" s="13">
        <f t="shared" si="57"/>
        <v>0</v>
      </c>
      <c r="N214" s="14">
        <f t="shared" si="58"/>
        <v>0.15599999999999994</v>
      </c>
      <c r="O214" s="20">
        <f t="shared" si="70"/>
        <v>0.84400000000000008</v>
      </c>
      <c r="P214" s="19">
        <f t="shared" si="59"/>
        <v>113.71237458193983</v>
      </c>
      <c r="Q214" s="6">
        <f t="shared" si="60"/>
        <v>12.040133779264217</v>
      </c>
      <c r="R214" s="6">
        <f t="shared" si="61"/>
        <v>8.1521739130434803</v>
      </c>
      <c r="S214" s="15">
        <f t="shared" si="62"/>
        <v>-28.07692307692307</v>
      </c>
      <c r="T214" s="42" t="str">
        <f t="shared" si="67"/>
        <v/>
      </c>
      <c r="U214" s="42" t="str">
        <f t="shared" si="68"/>
        <v/>
      </c>
      <c r="V214" s="137" t="str">
        <f t="shared" si="69"/>
        <v/>
      </c>
      <c r="W214" s="140">
        <f t="shared" si="71"/>
        <v>0</v>
      </c>
      <c r="X214" s="83"/>
      <c r="Y214" s="3">
        <v>0</v>
      </c>
      <c r="Z214" s="5">
        <f t="shared" si="63"/>
        <v>45</v>
      </c>
      <c r="AA214" s="5">
        <f t="shared" si="64"/>
        <v>75</v>
      </c>
      <c r="AB214" s="8">
        <f t="shared" si="65"/>
        <v>9.3999999999999986</v>
      </c>
      <c r="AC214" s="3">
        <f t="shared" si="66"/>
        <v>6.4102564102564124</v>
      </c>
    </row>
    <row r="215" spans="1:29" ht="15">
      <c r="A215" s="47"/>
      <c r="B215" s="73"/>
      <c r="C215" s="73"/>
      <c r="D215" s="63">
        <v>4</v>
      </c>
      <c r="E215" s="48"/>
      <c r="F215" s="48"/>
      <c r="G215" s="48"/>
      <c r="H215" s="49">
        <v>15</v>
      </c>
      <c r="I215" s="53" t="str">
        <f t="shared" si="54"/>
        <v/>
      </c>
      <c r="J215" s="56">
        <f t="array" ref="J215">SUM(E215:H215/$AE$21:$AH$21)*AC215</f>
        <v>0.41806020066889643</v>
      </c>
      <c r="K215" s="26">
        <f t="shared" si="55"/>
        <v>0</v>
      </c>
      <c r="L215" s="13">
        <f t="shared" si="56"/>
        <v>0</v>
      </c>
      <c r="M215" s="13">
        <f t="shared" si="57"/>
        <v>0</v>
      </c>
      <c r="N215" s="14">
        <f t="shared" si="58"/>
        <v>0.15599999999999994</v>
      </c>
      <c r="O215" s="20">
        <f t="shared" si="70"/>
        <v>0.84400000000000008</v>
      </c>
      <c r="P215" s="19">
        <f t="shared" si="59"/>
        <v>113.71237458193983</v>
      </c>
      <c r="Q215" s="6">
        <f t="shared" si="60"/>
        <v>12.040133779264217</v>
      </c>
      <c r="R215" s="6">
        <f t="shared" si="61"/>
        <v>8.1521739130434803</v>
      </c>
      <c r="S215" s="15">
        <f t="shared" si="62"/>
        <v>-28.07692307692307</v>
      </c>
      <c r="T215" s="42" t="str">
        <f t="shared" si="67"/>
        <v/>
      </c>
      <c r="U215" s="42" t="str">
        <f t="shared" si="68"/>
        <v/>
      </c>
      <c r="V215" s="137" t="str">
        <f t="shared" si="69"/>
        <v/>
      </c>
      <c r="W215" s="140">
        <f t="shared" si="71"/>
        <v>0</v>
      </c>
      <c r="X215" s="83"/>
      <c r="Y215" s="3">
        <v>0</v>
      </c>
      <c r="Z215" s="5">
        <f t="shared" si="63"/>
        <v>45</v>
      </c>
      <c r="AA215" s="5">
        <f t="shared" si="64"/>
        <v>75</v>
      </c>
      <c r="AB215" s="8">
        <f t="shared" si="65"/>
        <v>9.3999999999999986</v>
      </c>
      <c r="AC215" s="3">
        <f t="shared" si="66"/>
        <v>6.4102564102564124</v>
      </c>
    </row>
    <row r="216" spans="1:29" ht="15">
      <c r="A216" s="47"/>
      <c r="B216" s="73"/>
      <c r="C216" s="73"/>
      <c r="D216" s="63">
        <v>4</v>
      </c>
      <c r="E216" s="48"/>
      <c r="F216" s="48"/>
      <c r="G216" s="48"/>
      <c r="H216" s="49">
        <v>15</v>
      </c>
      <c r="I216" s="53" t="str">
        <f t="shared" si="54"/>
        <v/>
      </c>
      <c r="J216" s="56">
        <f t="array" ref="J216">SUM(E216:H216/$AE$21:$AH$21)*AC216</f>
        <v>0.41806020066889643</v>
      </c>
      <c r="K216" s="26">
        <f t="shared" si="55"/>
        <v>0</v>
      </c>
      <c r="L216" s="13">
        <f t="shared" si="56"/>
        <v>0</v>
      </c>
      <c r="M216" s="13">
        <f t="shared" si="57"/>
        <v>0</v>
      </c>
      <c r="N216" s="14">
        <f t="shared" si="58"/>
        <v>0.15599999999999994</v>
      </c>
      <c r="O216" s="20">
        <f t="shared" si="70"/>
        <v>0.84400000000000008</v>
      </c>
      <c r="P216" s="19">
        <f t="shared" si="59"/>
        <v>113.71237458193983</v>
      </c>
      <c r="Q216" s="6">
        <f t="shared" si="60"/>
        <v>12.040133779264217</v>
      </c>
      <c r="R216" s="6">
        <f t="shared" si="61"/>
        <v>8.1521739130434803</v>
      </c>
      <c r="S216" s="15">
        <f t="shared" si="62"/>
        <v>-28.07692307692307</v>
      </c>
      <c r="T216" s="42" t="str">
        <f t="shared" si="67"/>
        <v/>
      </c>
      <c r="U216" s="42" t="str">
        <f t="shared" si="68"/>
        <v/>
      </c>
      <c r="V216" s="137" t="str">
        <f t="shared" si="69"/>
        <v/>
      </c>
      <c r="W216" s="140">
        <f t="shared" si="71"/>
        <v>0</v>
      </c>
      <c r="X216" s="83"/>
      <c r="Y216" s="3">
        <v>0</v>
      </c>
      <c r="Z216" s="5">
        <f t="shared" si="63"/>
        <v>45</v>
      </c>
      <c r="AA216" s="5">
        <f t="shared" si="64"/>
        <v>75</v>
      </c>
      <c r="AB216" s="8">
        <f t="shared" si="65"/>
        <v>9.3999999999999986</v>
      </c>
      <c r="AC216" s="3">
        <f t="shared" si="66"/>
        <v>6.4102564102564124</v>
      </c>
    </row>
    <row r="217" spans="1:29" ht="15">
      <c r="A217" s="47"/>
      <c r="B217" s="73"/>
      <c r="C217" s="73"/>
      <c r="D217" s="63">
        <v>4</v>
      </c>
      <c r="E217" s="48"/>
      <c r="F217" s="48"/>
      <c r="G217" s="48"/>
      <c r="H217" s="49">
        <v>15</v>
      </c>
      <c r="I217" s="53" t="str">
        <f t="shared" si="54"/>
        <v/>
      </c>
      <c r="J217" s="56">
        <f t="array" ref="J217">SUM(E217:H217/$AE$21:$AH$21)*AC217</f>
        <v>0.41806020066889643</v>
      </c>
      <c r="K217" s="26">
        <f t="shared" si="55"/>
        <v>0</v>
      </c>
      <c r="L217" s="13">
        <f t="shared" si="56"/>
        <v>0</v>
      </c>
      <c r="M217" s="13">
        <f t="shared" si="57"/>
        <v>0</v>
      </c>
      <c r="N217" s="14">
        <f t="shared" si="58"/>
        <v>0.15599999999999994</v>
      </c>
      <c r="O217" s="20">
        <f t="shared" si="70"/>
        <v>0.84400000000000008</v>
      </c>
      <c r="P217" s="19">
        <f t="shared" si="59"/>
        <v>113.71237458193983</v>
      </c>
      <c r="Q217" s="6">
        <f t="shared" si="60"/>
        <v>12.040133779264217</v>
      </c>
      <c r="R217" s="6">
        <f t="shared" si="61"/>
        <v>8.1521739130434803</v>
      </c>
      <c r="S217" s="15">
        <f t="shared" si="62"/>
        <v>-28.07692307692307</v>
      </c>
      <c r="T217" s="42" t="str">
        <f t="shared" si="67"/>
        <v/>
      </c>
      <c r="U217" s="42" t="str">
        <f t="shared" si="68"/>
        <v/>
      </c>
      <c r="V217" s="137" t="str">
        <f t="shared" si="69"/>
        <v/>
      </c>
      <c r="W217" s="140">
        <f t="shared" si="71"/>
        <v>0</v>
      </c>
      <c r="X217" s="83"/>
      <c r="Y217" s="3">
        <v>0</v>
      </c>
      <c r="Z217" s="5">
        <f t="shared" si="63"/>
        <v>45</v>
      </c>
      <c r="AA217" s="5">
        <f t="shared" si="64"/>
        <v>75</v>
      </c>
      <c r="AB217" s="8">
        <f t="shared" si="65"/>
        <v>9.3999999999999986</v>
      </c>
      <c r="AC217" s="3">
        <f t="shared" si="66"/>
        <v>6.4102564102564124</v>
      </c>
    </row>
    <row r="218" spans="1:29" ht="15">
      <c r="A218" s="47"/>
      <c r="B218" s="73"/>
      <c r="C218" s="73"/>
      <c r="D218" s="63">
        <v>4</v>
      </c>
      <c r="E218" s="48"/>
      <c r="F218" s="48"/>
      <c r="G218" s="48"/>
      <c r="H218" s="49">
        <v>15</v>
      </c>
      <c r="I218" s="53" t="str">
        <f t="shared" si="54"/>
        <v/>
      </c>
      <c r="J218" s="56">
        <f t="array" ref="J218">SUM(E218:H218/$AE$21:$AH$21)*AC218</f>
        <v>0.41806020066889643</v>
      </c>
      <c r="K218" s="26">
        <f t="shared" si="55"/>
        <v>0</v>
      </c>
      <c r="L218" s="13">
        <f t="shared" si="56"/>
        <v>0</v>
      </c>
      <c r="M218" s="13">
        <f t="shared" si="57"/>
        <v>0</v>
      </c>
      <c r="N218" s="14">
        <f t="shared" si="58"/>
        <v>0.15599999999999994</v>
      </c>
      <c r="O218" s="20">
        <f t="shared" si="70"/>
        <v>0.84400000000000008</v>
      </c>
      <c r="P218" s="19">
        <f t="shared" si="59"/>
        <v>113.71237458193983</v>
      </c>
      <c r="Q218" s="6">
        <f t="shared" si="60"/>
        <v>12.040133779264217</v>
      </c>
      <c r="R218" s="6">
        <f t="shared" si="61"/>
        <v>8.1521739130434803</v>
      </c>
      <c r="S218" s="15">
        <f t="shared" si="62"/>
        <v>-28.07692307692307</v>
      </c>
      <c r="T218" s="42" t="str">
        <f t="shared" si="67"/>
        <v/>
      </c>
      <c r="U218" s="42" t="str">
        <f t="shared" si="68"/>
        <v/>
      </c>
      <c r="V218" s="137" t="str">
        <f t="shared" si="69"/>
        <v/>
      </c>
      <c r="W218" s="140">
        <f t="shared" si="71"/>
        <v>0</v>
      </c>
      <c r="X218" s="83"/>
      <c r="Y218" s="3">
        <v>0</v>
      </c>
      <c r="Z218" s="5">
        <f t="shared" si="63"/>
        <v>45</v>
      </c>
      <c r="AA218" s="5">
        <f t="shared" si="64"/>
        <v>75</v>
      </c>
      <c r="AB218" s="8">
        <f t="shared" si="65"/>
        <v>9.3999999999999986</v>
      </c>
      <c r="AC218" s="3">
        <f t="shared" si="66"/>
        <v>6.4102564102564124</v>
      </c>
    </row>
    <row r="219" spans="1:29" ht="15">
      <c r="A219" s="47"/>
      <c r="B219" s="73"/>
      <c r="C219" s="73"/>
      <c r="D219" s="63">
        <v>4</v>
      </c>
      <c r="E219" s="48"/>
      <c r="F219" s="48"/>
      <c r="G219" s="48"/>
      <c r="H219" s="49">
        <v>15</v>
      </c>
      <c r="I219" s="53" t="str">
        <f t="shared" si="54"/>
        <v/>
      </c>
      <c r="J219" s="56">
        <f t="array" ref="J219">SUM(E219:H219/$AE$21:$AH$21)*AC219</f>
        <v>0.41806020066889643</v>
      </c>
      <c r="K219" s="26">
        <f t="shared" si="55"/>
        <v>0</v>
      </c>
      <c r="L219" s="13">
        <f t="shared" si="56"/>
        <v>0</v>
      </c>
      <c r="M219" s="13">
        <f t="shared" si="57"/>
        <v>0</v>
      </c>
      <c r="N219" s="14">
        <f t="shared" si="58"/>
        <v>0.15599999999999994</v>
      </c>
      <c r="O219" s="20">
        <f t="shared" si="70"/>
        <v>0.84400000000000008</v>
      </c>
      <c r="P219" s="19">
        <f t="shared" si="59"/>
        <v>113.71237458193983</v>
      </c>
      <c r="Q219" s="6">
        <f t="shared" si="60"/>
        <v>12.040133779264217</v>
      </c>
      <c r="R219" s="6">
        <f t="shared" si="61"/>
        <v>8.1521739130434803</v>
      </c>
      <c r="S219" s="15">
        <f t="shared" si="62"/>
        <v>-28.07692307692307</v>
      </c>
      <c r="T219" s="42" t="str">
        <f t="shared" si="67"/>
        <v/>
      </c>
      <c r="U219" s="42" t="str">
        <f t="shared" si="68"/>
        <v/>
      </c>
      <c r="V219" s="137" t="str">
        <f t="shared" si="69"/>
        <v/>
      </c>
      <c r="W219" s="140">
        <f t="shared" si="71"/>
        <v>0</v>
      </c>
      <c r="X219" s="83"/>
      <c r="Y219" s="3">
        <v>0</v>
      </c>
      <c r="Z219" s="5">
        <f t="shared" si="63"/>
        <v>45</v>
      </c>
      <c r="AA219" s="5">
        <f t="shared" si="64"/>
        <v>75</v>
      </c>
      <c r="AB219" s="8">
        <f t="shared" si="65"/>
        <v>9.3999999999999986</v>
      </c>
      <c r="AC219" s="3">
        <f t="shared" si="66"/>
        <v>6.4102564102564124</v>
      </c>
    </row>
    <row r="220" spans="1:29" ht="15">
      <c r="A220" s="47"/>
      <c r="B220" s="73"/>
      <c r="C220" s="73"/>
      <c r="D220" s="63">
        <v>4</v>
      </c>
      <c r="E220" s="48"/>
      <c r="F220" s="48"/>
      <c r="G220" s="48"/>
      <c r="H220" s="49">
        <v>15</v>
      </c>
      <c r="I220" s="53" t="str">
        <f t="shared" si="54"/>
        <v/>
      </c>
      <c r="J220" s="56">
        <f t="array" ref="J220">SUM(E220:H220/$AE$21:$AH$21)*AC220</f>
        <v>0.41806020066889643</v>
      </c>
      <c r="K220" s="26">
        <f t="shared" si="55"/>
        <v>0</v>
      </c>
      <c r="L220" s="13">
        <f t="shared" si="56"/>
        <v>0</v>
      </c>
      <c r="M220" s="13">
        <f t="shared" si="57"/>
        <v>0</v>
      </c>
      <c r="N220" s="14">
        <f t="shared" si="58"/>
        <v>0.15599999999999994</v>
      </c>
      <c r="O220" s="20">
        <f t="shared" si="70"/>
        <v>0.84400000000000008</v>
      </c>
      <c r="P220" s="19">
        <f t="shared" si="59"/>
        <v>113.71237458193983</v>
      </c>
      <c r="Q220" s="6">
        <f t="shared" si="60"/>
        <v>12.040133779264217</v>
      </c>
      <c r="R220" s="6">
        <f t="shared" si="61"/>
        <v>8.1521739130434803</v>
      </c>
      <c r="S220" s="15">
        <f t="shared" si="62"/>
        <v>-28.07692307692307</v>
      </c>
      <c r="T220" s="42" t="str">
        <f t="shared" si="67"/>
        <v/>
      </c>
      <c r="U220" s="42" t="str">
        <f t="shared" si="68"/>
        <v/>
      </c>
      <c r="V220" s="137" t="str">
        <f t="shared" si="69"/>
        <v/>
      </c>
      <c r="W220" s="140">
        <f t="shared" si="71"/>
        <v>0</v>
      </c>
      <c r="X220" s="83"/>
      <c r="Y220" s="3">
        <v>0</v>
      </c>
      <c r="Z220" s="5">
        <f t="shared" si="63"/>
        <v>45</v>
      </c>
      <c r="AA220" s="5">
        <f t="shared" si="64"/>
        <v>75</v>
      </c>
      <c r="AB220" s="8">
        <f t="shared" si="65"/>
        <v>9.3999999999999986</v>
      </c>
      <c r="AC220" s="3">
        <f t="shared" si="66"/>
        <v>6.4102564102564124</v>
      </c>
    </row>
    <row r="221" spans="1:29" ht="15">
      <c r="A221" s="47"/>
      <c r="B221" s="73"/>
      <c r="C221" s="73"/>
      <c r="D221" s="63">
        <v>4</v>
      </c>
      <c r="E221" s="48"/>
      <c r="F221" s="48"/>
      <c r="G221" s="48"/>
      <c r="H221" s="49">
        <v>15</v>
      </c>
      <c r="I221" s="53" t="str">
        <f t="shared" si="54"/>
        <v/>
      </c>
      <c r="J221" s="56">
        <f t="array" ref="J221">SUM(E221:H221/$AE$21:$AH$21)*AC221</f>
        <v>0.41806020066889643</v>
      </c>
      <c r="K221" s="26">
        <f t="shared" si="55"/>
        <v>0</v>
      </c>
      <c r="L221" s="13">
        <f t="shared" si="56"/>
        <v>0</v>
      </c>
      <c r="M221" s="13">
        <f t="shared" si="57"/>
        <v>0</v>
      </c>
      <c r="N221" s="14">
        <f t="shared" si="58"/>
        <v>0.15599999999999994</v>
      </c>
      <c r="O221" s="20">
        <f t="shared" si="70"/>
        <v>0.84400000000000008</v>
      </c>
      <c r="P221" s="19">
        <f t="shared" si="59"/>
        <v>113.71237458193983</v>
      </c>
      <c r="Q221" s="6">
        <f t="shared" si="60"/>
        <v>12.040133779264217</v>
      </c>
      <c r="R221" s="6">
        <f t="shared" si="61"/>
        <v>8.1521739130434803</v>
      </c>
      <c r="S221" s="15">
        <f t="shared" si="62"/>
        <v>-28.07692307692307</v>
      </c>
      <c r="T221" s="42" t="str">
        <f t="shared" si="67"/>
        <v/>
      </c>
      <c r="U221" s="42" t="str">
        <f t="shared" si="68"/>
        <v/>
      </c>
      <c r="V221" s="137" t="str">
        <f t="shared" si="69"/>
        <v/>
      </c>
      <c r="W221" s="140">
        <f t="shared" si="71"/>
        <v>0</v>
      </c>
      <c r="X221" s="83"/>
      <c r="Y221" s="3">
        <v>0</v>
      </c>
      <c r="Z221" s="5">
        <f t="shared" si="63"/>
        <v>45</v>
      </c>
      <c r="AA221" s="5">
        <f t="shared" si="64"/>
        <v>75</v>
      </c>
      <c r="AB221" s="8">
        <f t="shared" si="65"/>
        <v>9.3999999999999986</v>
      </c>
      <c r="AC221" s="3">
        <f t="shared" si="66"/>
        <v>6.4102564102564124</v>
      </c>
    </row>
    <row r="222" spans="1:29" ht="15">
      <c r="A222" s="47"/>
      <c r="B222" s="73"/>
      <c r="C222" s="73"/>
      <c r="D222" s="63">
        <v>4</v>
      </c>
      <c r="E222" s="48"/>
      <c r="F222" s="48"/>
      <c r="G222" s="48"/>
      <c r="H222" s="49">
        <v>15</v>
      </c>
      <c r="I222" s="53" t="str">
        <f t="shared" si="54"/>
        <v/>
      </c>
      <c r="J222" s="56">
        <f t="array" ref="J222">SUM(E222:H222/$AE$21:$AH$21)*AC222</f>
        <v>0.41806020066889643</v>
      </c>
      <c r="K222" s="26">
        <f t="shared" si="55"/>
        <v>0</v>
      </c>
      <c r="L222" s="13">
        <f t="shared" si="56"/>
        <v>0</v>
      </c>
      <c r="M222" s="13">
        <f t="shared" si="57"/>
        <v>0</v>
      </c>
      <c r="N222" s="14">
        <f t="shared" si="58"/>
        <v>0.15599999999999994</v>
      </c>
      <c r="O222" s="20">
        <f t="shared" si="70"/>
        <v>0.84400000000000008</v>
      </c>
      <c r="P222" s="19">
        <f t="shared" si="59"/>
        <v>113.71237458193983</v>
      </c>
      <c r="Q222" s="6">
        <f t="shared" si="60"/>
        <v>12.040133779264217</v>
      </c>
      <c r="R222" s="6">
        <f t="shared" si="61"/>
        <v>8.1521739130434803</v>
      </c>
      <c r="S222" s="15">
        <f t="shared" si="62"/>
        <v>-28.07692307692307</v>
      </c>
      <c r="T222" s="42" t="str">
        <f t="shared" si="67"/>
        <v/>
      </c>
      <c r="U222" s="42" t="str">
        <f t="shared" si="68"/>
        <v/>
      </c>
      <c r="V222" s="137" t="str">
        <f t="shared" si="69"/>
        <v/>
      </c>
      <c r="W222" s="140">
        <f t="shared" si="71"/>
        <v>0</v>
      </c>
      <c r="X222" s="83"/>
      <c r="Y222" s="3">
        <v>0</v>
      </c>
      <c r="Z222" s="5">
        <f t="shared" si="63"/>
        <v>45</v>
      </c>
      <c r="AA222" s="5">
        <f t="shared" si="64"/>
        <v>75</v>
      </c>
      <c r="AB222" s="8">
        <f t="shared" si="65"/>
        <v>9.3999999999999986</v>
      </c>
      <c r="AC222" s="3">
        <f t="shared" si="66"/>
        <v>6.4102564102564124</v>
      </c>
    </row>
    <row r="223" spans="1:29" ht="15">
      <c r="A223" s="47"/>
      <c r="B223" s="73"/>
      <c r="C223" s="73"/>
      <c r="D223" s="63">
        <v>4</v>
      </c>
      <c r="E223" s="48"/>
      <c r="F223" s="48"/>
      <c r="G223" s="48"/>
      <c r="H223" s="49">
        <v>15</v>
      </c>
      <c r="I223" s="53" t="str">
        <f t="shared" si="54"/>
        <v/>
      </c>
      <c r="J223" s="56">
        <f t="array" ref="J223">SUM(E223:H223/$AE$21:$AH$21)*AC223</f>
        <v>0.41806020066889643</v>
      </c>
      <c r="K223" s="26">
        <f t="shared" si="55"/>
        <v>0</v>
      </c>
      <c r="L223" s="13">
        <f t="shared" si="56"/>
        <v>0</v>
      </c>
      <c r="M223" s="13">
        <f t="shared" si="57"/>
        <v>0</v>
      </c>
      <c r="N223" s="14">
        <f t="shared" si="58"/>
        <v>0.15599999999999994</v>
      </c>
      <c r="O223" s="20">
        <f t="shared" si="70"/>
        <v>0.84400000000000008</v>
      </c>
      <c r="P223" s="19">
        <f t="shared" si="59"/>
        <v>113.71237458193983</v>
      </c>
      <c r="Q223" s="6">
        <f t="shared" si="60"/>
        <v>12.040133779264217</v>
      </c>
      <c r="R223" s="6">
        <f t="shared" si="61"/>
        <v>8.1521739130434803</v>
      </c>
      <c r="S223" s="15">
        <f t="shared" si="62"/>
        <v>-28.07692307692307</v>
      </c>
      <c r="T223" s="42" t="str">
        <f t="shared" si="67"/>
        <v/>
      </c>
      <c r="U223" s="42" t="str">
        <f t="shared" si="68"/>
        <v/>
      </c>
      <c r="V223" s="137" t="str">
        <f t="shared" si="69"/>
        <v/>
      </c>
      <c r="W223" s="140">
        <f t="shared" si="71"/>
        <v>0</v>
      </c>
      <c r="X223" s="83"/>
      <c r="Y223" s="3">
        <v>0</v>
      </c>
      <c r="Z223" s="5">
        <f t="shared" si="63"/>
        <v>45</v>
      </c>
      <c r="AA223" s="5">
        <f t="shared" si="64"/>
        <v>75</v>
      </c>
      <c r="AB223" s="8">
        <f t="shared" si="65"/>
        <v>9.3999999999999986</v>
      </c>
      <c r="AC223" s="3">
        <f t="shared" si="66"/>
        <v>6.4102564102564124</v>
      </c>
    </row>
    <row r="224" spans="1:29" ht="15">
      <c r="A224" s="47"/>
      <c r="B224" s="73"/>
      <c r="C224" s="73"/>
      <c r="D224" s="63">
        <v>4</v>
      </c>
      <c r="E224" s="48"/>
      <c r="F224" s="48"/>
      <c r="G224" s="48"/>
      <c r="H224" s="49">
        <v>15</v>
      </c>
      <c r="I224" s="53" t="str">
        <f t="shared" si="54"/>
        <v/>
      </c>
      <c r="J224" s="56">
        <f t="array" ref="J224">SUM(E224:H224/$AE$21:$AH$21)*AC224</f>
        <v>0.41806020066889643</v>
      </c>
      <c r="K224" s="26">
        <f t="shared" si="55"/>
        <v>0</v>
      </c>
      <c r="L224" s="13">
        <f t="shared" si="56"/>
        <v>0</v>
      </c>
      <c r="M224" s="13">
        <f t="shared" si="57"/>
        <v>0</v>
      </c>
      <c r="N224" s="14">
        <f t="shared" si="58"/>
        <v>0.15599999999999994</v>
      </c>
      <c r="O224" s="20">
        <f t="shared" si="70"/>
        <v>0.84400000000000008</v>
      </c>
      <c r="P224" s="19">
        <f t="shared" si="59"/>
        <v>113.71237458193983</v>
      </c>
      <c r="Q224" s="6">
        <f t="shared" si="60"/>
        <v>12.040133779264217</v>
      </c>
      <c r="R224" s="6">
        <f t="shared" si="61"/>
        <v>8.1521739130434803</v>
      </c>
      <c r="S224" s="15">
        <f t="shared" si="62"/>
        <v>-28.07692307692307</v>
      </c>
      <c r="T224" s="42" t="str">
        <f t="shared" si="67"/>
        <v/>
      </c>
      <c r="U224" s="42" t="str">
        <f t="shared" si="68"/>
        <v/>
      </c>
      <c r="V224" s="137" t="str">
        <f t="shared" si="69"/>
        <v/>
      </c>
      <c r="W224" s="140">
        <f t="shared" si="71"/>
        <v>0</v>
      </c>
      <c r="X224" s="83"/>
      <c r="Y224" s="3">
        <v>0</v>
      </c>
      <c r="Z224" s="5">
        <f t="shared" si="63"/>
        <v>45</v>
      </c>
      <c r="AA224" s="5">
        <f t="shared" si="64"/>
        <v>75</v>
      </c>
      <c r="AB224" s="8">
        <f t="shared" si="65"/>
        <v>9.3999999999999986</v>
      </c>
      <c r="AC224" s="3">
        <f t="shared" si="66"/>
        <v>6.4102564102564124</v>
      </c>
    </row>
    <row r="225" spans="1:29" ht="15">
      <c r="A225" s="47"/>
      <c r="B225" s="73"/>
      <c r="C225" s="73"/>
      <c r="D225" s="63">
        <v>4</v>
      </c>
      <c r="E225" s="48"/>
      <c r="F225" s="48"/>
      <c r="G225" s="48"/>
      <c r="H225" s="49">
        <v>15</v>
      </c>
      <c r="I225" s="53" t="str">
        <f t="shared" si="54"/>
        <v/>
      </c>
      <c r="J225" s="56">
        <f t="array" ref="J225">SUM(E225:H225/$AE$21:$AH$21)*AC225</f>
        <v>0.41806020066889643</v>
      </c>
      <c r="K225" s="26">
        <f t="shared" si="55"/>
        <v>0</v>
      </c>
      <c r="L225" s="13">
        <f t="shared" si="56"/>
        <v>0</v>
      </c>
      <c r="M225" s="13">
        <f t="shared" si="57"/>
        <v>0</v>
      </c>
      <c r="N225" s="14">
        <f t="shared" si="58"/>
        <v>0.15599999999999994</v>
      </c>
      <c r="O225" s="20">
        <f t="shared" si="70"/>
        <v>0.84400000000000008</v>
      </c>
      <c r="P225" s="19">
        <f t="shared" si="59"/>
        <v>113.71237458193983</v>
      </c>
      <c r="Q225" s="6">
        <f t="shared" si="60"/>
        <v>12.040133779264217</v>
      </c>
      <c r="R225" s="6">
        <f t="shared" si="61"/>
        <v>8.1521739130434803</v>
      </c>
      <c r="S225" s="15">
        <f t="shared" si="62"/>
        <v>-28.07692307692307</v>
      </c>
      <c r="T225" s="42" t="str">
        <f t="shared" si="67"/>
        <v/>
      </c>
      <c r="U225" s="42" t="str">
        <f t="shared" si="68"/>
        <v/>
      </c>
      <c r="V225" s="137" t="str">
        <f t="shared" si="69"/>
        <v/>
      </c>
      <c r="W225" s="140">
        <f t="shared" si="71"/>
        <v>0</v>
      </c>
      <c r="X225" s="83"/>
      <c r="Y225" s="3">
        <v>0</v>
      </c>
      <c r="Z225" s="5">
        <f t="shared" si="63"/>
        <v>45</v>
      </c>
      <c r="AA225" s="5">
        <f t="shared" si="64"/>
        <v>75</v>
      </c>
      <c r="AB225" s="8">
        <f t="shared" si="65"/>
        <v>9.3999999999999986</v>
      </c>
      <c r="AC225" s="3">
        <f t="shared" si="66"/>
        <v>6.4102564102564124</v>
      </c>
    </row>
    <row r="226" spans="1:29" ht="15">
      <c r="A226" s="47"/>
      <c r="B226" s="73"/>
      <c r="C226" s="73"/>
      <c r="D226" s="63">
        <v>4</v>
      </c>
      <c r="E226" s="48"/>
      <c r="F226" s="48"/>
      <c r="G226" s="48"/>
      <c r="H226" s="49">
        <v>15</v>
      </c>
      <c r="I226" s="53" t="str">
        <f t="shared" si="54"/>
        <v/>
      </c>
      <c r="J226" s="56">
        <f t="array" ref="J226">SUM(E226:H226/$AE$21:$AH$21)*AC226</f>
        <v>0.41806020066889643</v>
      </c>
      <c r="K226" s="26">
        <f t="shared" si="55"/>
        <v>0</v>
      </c>
      <c r="L226" s="13">
        <f t="shared" si="56"/>
        <v>0</v>
      </c>
      <c r="M226" s="13">
        <f t="shared" si="57"/>
        <v>0</v>
      </c>
      <c r="N226" s="14">
        <f t="shared" si="58"/>
        <v>0.15599999999999994</v>
      </c>
      <c r="O226" s="20">
        <f t="shared" si="70"/>
        <v>0.84400000000000008</v>
      </c>
      <c r="P226" s="19">
        <f t="shared" si="59"/>
        <v>113.71237458193983</v>
      </c>
      <c r="Q226" s="6">
        <f t="shared" si="60"/>
        <v>12.040133779264217</v>
      </c>
      <c r="R226" s="6">
        <f t="shared" si="61"/>
        <v>8.1521739130434803</v>
      </c>
      <c r="S226" s="15">
        <f t="shared" si="62"/>
        <v>-28.07692307692307</v>
      </c>
      <c r="T226" s="42" t="str">
        <f t="shared" si="67"/>
        <v/>
      </c>
      <c r="U226" s="42" t="str">
        <f t="shared" si="68"/>
        <v/>
      </c>
      <c r="V226" s="137" t="str">
        <f t="shared" si="69"/>
        <v/>
      </c>
      <c r="W226" s="140">
        <f t="shared" si="71"/>
        <v>0</v>
      </c>
      <c r="X226" s="83"/>
      <c r="Y226" s="3">
        <v>0</v>
      </c>
      <c r="Z226" s="5">
        <f t="shared" si="63"/>
        <v>45</v>
      </c>
      <c r="AA226" s="5">
        <f t="shared" si="64"/>
        <v>75</v>
      </c>
      <c r="AB226" s="8">
        <f t="shared" si="65"/>
        <v>9.3999999999999986</v>
      </c>
      <c r="AC226" s="3">
        <f t="shared" si="66"/>
        <v>6.4102564102564124</v>
      </c>
    </row>
    <row r="227" spans="1:29" ht="15">
      <c r="A227" s="47"/>
      <c r="B227" s="73"/>
      <c r="C227" s="73"/>
      <c r="D227" s="63">
        <v>4</v>
      </c>
      <c r="E227" s="48"/>
      <c r="F227" s="48"/>
      <c r="G227" s="48"/>
      <c r="H227" s="49">
        <v>15</v>
      </c>
      <c r="I227" s="53" t="str">
        <f t="shared" si="54"/>
        <v/>
      </c>
      <c r="J227" s="56">
        <f t="array" ref="J227">SUM(E227:H227/$AE$21:$AH$21)*AC227</f>
        <v>0.41806020066889643</v>
      </c>
      <c r="K227" s="26">
        <f t="shared" si="55"/>
        <v>0</v>
      </c>
      <c r="L227" s="13">
        <f t="shared" si="56"/>
        <v>0</v>
      </c>
      <c r="M227" s="13">
        <f t="shared" si="57"/>
        <v>0</v>
      </c>
      <c r="N227" s="14">
        <f t="shared" si="58"/>
        <v>0.15599999999999994</v>
      </c>
      <c r="O227" s="20">
        <f t="shared" si="70"/>
        <v>0.84400000000000008</v>
      </c>
      <c r="P227" s="19">
        <f t="shared" si="59"/>
        <v>113.71237458193983</v>
      </c>
      <c r="Q227" s="6">
        <f t="shared" si="60"/>
        <v>12.040133779264217</v>
      </c>
      <c r="R227" s="6">
        <f t="shared" si="61"/>
        <v>8.1521739130434803</v>
      </c>
      <c r="S227" s="15">
        <f t="shared" si="62"/>
        <v>-28.07692307692307</v>
      </c>
      <c r="T227" s="42" t="str">
        <f t="shared" si="67"/>
        <v/>
      </c>
      <c r="U227" s="42" t="str">
        <f t="shared" si="68"/>
        <v/>
      </c>
      <c r="V227" s="137" t="str">
        <f t="shared" si="69"/>
        <v/>
      </c>
      <c r="W227" s="140">
        <f t="shared" si="71"/>
        <v>0</v>
      </c>
      <c r="X227" s="83"/>
      <c r="Y227" s="3">
        <v>0</v>
      </c>
      <c r="Z227" s="5">
        <f t="shared" si="63"/>
        <v>45</v>
      </c>
      <c r="AA227" s="5">
        <f t="shared" si="64"/>
        <v>75</v>
      </c>
      <c r="AB227" s="8">
        <f t="shared" si="65"/>
        <v>9.3999999999999986</v>
      </c>
      <c r="AC227" s="3">
        <f t="shared" si="66"/>
        <v>6.4102564102564124</v>
      </c>
    </row>
    <row r="228" spans="1:29" ht="15">
      <c r="A228" s="47"/>
      <c r="B228" s="73"/>
      <c r="C228" s="73"/>
      <c r="D228" s="63">
        <v>4</v>
      </c>
      <c r="E228" s="48"/>
      <c r="F228" s="48"/>
      <c r="G228" s="48"/>
      <c r="H228" s="49">
        <v>15</v>
      </c>
      <c r="I228" s="53" t="str">
        <f t="shared" si="54"/>
        <v/>
      </c>
      <c r="J228" s="56">
        <f t="array" ref="J228">SUM(E228:H228/$AE$21:$AH$21)*AC228</f>
        <v>0.41806020066889643</v>
      </c>
      <c r="K228" s="26">
        <f t="shared" si="55"/>
        <v>0</v>
      </c>
      <c r="L228" s="13">
        <f t="shared" si="56"/>
        <v>0</v>
      </c>
      <c r="M228" s="13">
        <f t="shared" si="57"/>
        <v>0</v>
      </c>
      <c r="N228" s="14">
        <f t="shared" si="58"/>
        <v>0.15599999999999994</v>
      </c>
      <c r="O228" s="20">
        <f t="shared" si="70"/>
        <v>0.84400000000000008</v>
      </c>
      <c r="P228" s="19">
        <f t="shared" si="59"/>
        <v>113.71237458193983</v>
      </c>
      <c r="Q228" s="6">
        <f t="shared" si="60"/>
        <v>12.040133779264217</v>
      </c>
      <c r="R228" s="6">
        <f t="shared" si="61"/>
        <v>8.1521739130434803</v>
      </c>
      <c r="S228" s="15">
        <f t="shared" si="62"/>
        <v>-28.07692307692307</v>
      </c>
      <c r="T228" s="42" t="str">
        <f t="shared" si="67"/>
        <v/>
      </c>
      <c r="U228" s="42" t="str">
        <f t="shared" si="68"/>
        <v/>
      </c>
      <c r="V228" s="137" t="str">
        <f t="shared" si="69"/>
        <v/>
      </c>
      <c r="W228" s="140">
        <f t="shared" si="71"/>
        <v>0</v>
      </c>
      <c r="X228" s="83"/>
      <c r="Y228" s="3">
        <v>0</v>
      </c>
      <c r="Z228" s="5">
        <f t="shared" si="63"/>
        <v>45</v>
      </c>
      <c r="AA228" s="5">
        <f t="shared" si="64"/>
        <v>75</v>
      </c>
      <c r="AB228" s="8">
        <f t="shared" si="65"/>
        <v>9.3999999999999986</v>
      </c>
      <c r="AC228" s="3">
        <f t="shared" si="66"/>
        <v>6.4102564102564124</v>
      </c>
    </row>
    <row r="229" spans="1:29" ht="15">
      <c r="A229" s="47"/>
      <c r="B229" s="73"/>
      <c r="C229" s="73"/>
      <c r="D229" s="63">
        <v>4</v>
      </c>
      <c r="E229" s="48"/>
      <c r="F229" s="48"/>
      <c r="G229" s="48"/>
      <c r="H229" s="49">
        <v>15</v>
      </c>
      <c r="I229" s="53" t="str">
        <f t="shared" si="54"/>
        <v/>
      </c>
      <c r="J229" s="56">
        <f t="array" ref="J229">SUM(E229:H229/$AE$21:$AH$21)*AC229</f>
        <v>0.41806020066889643</v>
      </c>
      <c r="K229" s="26">
        <f t="shared" si="55"/>
        <v>0</v>
      </c>
      <c r="L229" s="13">
        <f t="shared" si="56"/>
        <v>0</v>
      </c>
      <c r="M229" s="13">
        <f t="shared" si="57"/>
        <v>0</v>
      </c>
      <c r="N229" s="14">
        <f t="shared" si="58"/>
        <v>0.15599999999999994</v>
      </c>
      <c r="O229" s="20">
        <f t="shared" si="70"/>
        <v>0.84400000000000008</v>
      </c>
      <c r="P229" s="19">
        <f t="shared" si="59"/>
        <v>113.71237458193983</v>
      </c>
      <c r="Q229" s="6">
        <f t="shared" si="60"/>
        <v>12.040133779264217</v>
      </c>
      <c r="R229" s="6">
        <f t="shared" si="61"/>
        <v>8.1521739130434803</v>
      </c>
      <c r="S229" s="15">
        <f t="shared" si="62"/>
        <v>-28.07692307692307</v>
      </c>
      <c r="T229" s="42" t="str">
        <f t="shared" si="67"/>
        <v/>
      </c>
      <c r="U229" s="42" t="str">
        <f t="shared" si="68"/>
        <v/>
      </c>
      <c r="V229" s="137" t="str">
        <f t="shared" si="69"/>
        <v/>
      </c>
      <c r="W229" s="140">
        <f t="shared" si="71"/>
        <v>0</v>
      </c>
      <c r="X229" s="83"/>
      <c r="Y229" s="3">
        <v>0</v>
      </c>
      <c r="Z229" s="5">
        <f t="shared" si="63"/>
        <v>45</v>
      </c>
      <c r="AA229" s="5">
        <f t="shared" si="64"/>
        <v>75</v>
      </c>
      <c r="AB229" s="8">
        <f t="shared" si="65"/>
        <v>9.3999999999999986</v>
      </c>
      <c r="AC229" s="3">
        <f t="shared" si="66"/>
        <v>6.4102564102564124</v>
      </c>
    </row>
    <row r="230" spans="1:29" ht="15">
      <c r="A230" s="47"/>
      <c r="B230" s="73"/>
      <c r="C230" s="73"/>
      <c r="D230" s="63">
        <v>4</v>
      </c>
      <c r="E230" s="48"/>
      <c r="F230" s="48"/>
      <c r="G230" s="48"/>
      <c r="H230" s="49">
        <v>15</v>
      </c>
      <c r="I230" s="53" t="str">
        <f t="shared" ref="I230:I293" si="72">IFERROR(E230/F230,"")</f>
        <v/>
      </c>
      <c r="J230" s="56">
        <f t="array" ref="J230">SUM(E230:H230/$AE$21:$AH$21)*AC230</f>
        <v>0.41806020066889643</v>
      </c>
      <c r="K230" s="26">
        <f t="shared" ref="K230:K293" si="73">E230/$AE$21/$J230</f>
        <v>0</v>
      </c>
      <c r="L230" s="13">
        <f t="shared" ref="L230:L293" si="74">F230/$AF$21/$J230</f>
        <v>0</v>
      </c>
      <c r="M230" s="13">
        <f t="shared" ref="M230:M293" si="75">G230/$AG$21/$J230</f>
        <v>0</v>
      </c>
      <c r="N230" s="14">
        <f t="shared" ref="N230:N293" si="76">H230/$AH$21/$J230</f>
        <v>0.15599999999999994</v>
      </c>
      <c r="O230" s="20">
        <f t="shared" si="70"/>
        <v>0.84400000000000008</v>
      </c>
      <c r="P230" s="19">
        <f t="shared" ref="P230:P293" si="77">-(K230-AE$23)*AE$21*$J230*2</f>
        <v>113.71237458193983</v>
      </c>
      <c r="Q230" s="6">
        <f t="shared" ref="Q230:Q293" si="78">-(L230-AF$23)*AF$21*$J230*2</f>
        <v>12.040133779264217</v>
      </c>
      <c r="R230" s="6">
        <f t="shared" ref="R230:R293" si="79">-(M230-AG$23)*AG$21*$J230*2</f>
        <v>8.1521739130434803</v>
      </c>
      <c r="S230" s="15">
        <f t="shared" ref="S230:S293" si="80">-(N230-AH$23)*AH$21*$J230*2</f>
        <v>-28.07692307692307</v>
      </c>
      <c r="T230" s="42" t="str">
        <f t="shared" si="67"/>
        <v/>
      </c>
      <c r="U230" s="42" t="str">
        <f t="shared" si="68"/>
        <v/>
      </c>
      <c r="V230" s="137" t="str">
        <f t="shared" si="69"/>
        <v/>
      </c>
      <c r="W230" s="140">
        <f t="shared" si="71"/>
        <v>0</v>
      </c>
      <c r="X230" s="83"/>
      <c r="Y230" s="3">
        <v>0</v>
      </c>
      <c r="Z230" s="5">
        <f t="shared" ref="Z230:Z293" si="81">(7-D230)*15</f>
        <v>45</v>
      </c>
      <c r="AA230" s="5">
        <f t="shared" ref="AA230:AA293" si="82">195-(30*D230)</f>
        <v>75</v>
      </c>
      <c r="AB230" s="8">
        <f t="shared" ref="AB230:AB293" si="83">17.4-(2*D230)</f>
        <v>9.3999999999999986</v>
      </c>
      <c r="AC230" s="3">
        <f t="shared" ref="AC230:AC293" si="84">100/(100-AB230-MAX(Y230:AA230))</f>
        <v>6.4102564102564124</v>
      </c>
    </row>
    <row r="231" spans="1:29" ht="15">
      <c r="A231" s="47"/>
      <c r="B231" s="73"/>
      <c r="C231" s="73"/>
      <c r="D231" s="63">
        <v>4</v>
      </c>
      <c r="E231" s="48"/>
      <c r="F231" s="48"/>
      <c r="G231" s="48"/>
      <c r="H231" s="49">
        <v>15</v>
      </c>
      <c r="I231" s="53" t="str">
        <f t="shared" si="72"/>
        <v/>
      </c>
      <c r="J231" s="56">
        <f t="array" ref="J231">SUM(E231:H231/$AE$21:$AH$21)*AC231</f>
        <v>0.41806020066889643</v>
      </c>
      <c r="K231" s="26">
        <f t="shared" si="73"/>
        <v>0</v>
      </c>
      <c r="L231" s="13">
        <f t="shared" si="74"/>
        <v>0</v>
      </c>
      <c r="M231" s="13">
        <f t="shared" si="75"/>
        <v>0</v>
      </c>
      <c r="N231" s="14">
        <f t="shared" si="76"/>
        <v>0.15599999999999994</v>
      </c>
      <c r="O231" s="20">
        <f t="shared" si="70"/>
        <v>0.84400000000000008</v>
      </c>
      <c r="P231" s="19">
        <f t="shared" si="77"/>
        <v>113.71237458193983</v>
      </c>
      <c r="Q231" s="6">
        <f t="shared" si="78"/>
        <v>12.040133779264217</v>
      </c>
      <c r="R231" s="6">
        <f t="shared" si="79"/>
        <v>8.1521739130434803</v>
      </c>
      <c r="S231" s="15">
        <f t="shared" si="80"/>
        <v>-28.07692307692307</v>
      </c>
      <c r="T231" s="42" t="str">
        <f t="shared" si="67"/>
        <v/>
      </c>
      <c r="U231" s="42" t="str">
        <f t="shared" si="68"/>
        <v/>
      </c>
      <c r="V231" s="137" t="str">
        <f t="shared" si="69"/>
        <v/>
      </c>
      <c r="W231" s="140">
        <f t="shared" si="71"/>
        <v>0</v>
      </c>
      <c r="X231" s="83"/>
      <c r="Y231" s="3">
        <v>0</v>
      </c>
      <c r="Z231" s="5">
        <f t="shared" si="81"/>
        <v>45</v>
      </c>
      <c r="AA231" s="5">
        <f t="shared" si="82"/>
        <v>75</v>
      </c>
      <c r="AB231" s="8">
        <f t="shared" si="83"/>
        <v>9.3999999999999986</v>
      </c>
      <c r="AC231" s="3">
        <f t="shared" si="84"/>
        <v>6.4102564102564124</v>
      </c>
    </row>
    <row r="232" spans="1:29" ht="15">
      <c r="A232" s="47"/>
      <c r="B232" s="73"/>
      <c r="C232" s="73"/>
      <c r="D232" s="63">
        <v>4</v>
      </c>
      <c r="E232" s="48"/>
      <c r="F232" s="48"/>
      <c r="G232" s="48"/>
      <c r="H232" s="49">
        <v>15</v>
      </c>
      <c r="I232" s="53" t="str">
        <f t="shared" si="72"/>
        <v/>
      </c>
      <c r="J232" s="56">
        <f t="array" ref="J232">SUM(E232:H232/$AE$21:$AH$21)*AC232</f>
        <v>0.41806020066889643</v>
      </c>
      <c r="K232" s="26">
        <f t="shared" si="73"/>
        <v>0</v>
      </c>
      <c r="L232" s="13">
        <f t="shared" si="74"/>
        <v>0</v>
      </c>
      <c r="M232" s="13">
        <f t="shared" si="75"/>
        <v>0</v>
      </c>
      <c r="N232" s="14">
        <f t="shared" si="76"/>
        <v>0.15599999999999994</v>
      </c>
      <c r="O232" s="20">
        <f t="shared" si="70"/>
        <v>0.84400000000000008</v>
      </c>
      <c r="P232" s="19">
        <f t="shared" si="77"/>
        <v>113.71237458193983</v>
      </c>
      <c r="Q232" s="6">
        <f t="shared" si="78"/>
        <v>12.040133779264217</v>
      </c>
      <c r="R232" s="6">
        <f t="shared" si="79"/>
        <v>8.1521739130434803</v>
      </c>
      <c r="S232" s="15">
        <f t="shared" si="80"/>
        <v>-28.07692307692307</v>
      </c>
      <c r="T232" s="42" t="str">
        <f t="shared" si="67"/>
        <v/>
      </c>
      <c r="U232" s="42" t="str">
        <f t="shared" si="68"/>
        <v/>
      </c>
      <c r="V232" s="137" t="str">
        <f t="shared" si="69"/>
        <v/>
      </c>
      <c r="W232" s="140">
        <f t="shared" si="71"/>
        <v>0</v>
      </c>
      <c r="X232" s="83"/>
      <c r="Y232" s="3">
        <v>0</v>
      </c>
      <c r="Z232" s="5">
        <f t="shared" si="81"/>
        <v>45</v>
      </c>
      <c r="AA232" s="5">
        <f t="shared" si="82"/>
        <v>75</v>
      </c>
      <c r="AB232" s="8">
        <f t="shared" si="83"/>
        <v>9.3999999999999986</v>
      </c>
      <c r="AC232" s="3">
        <f t="shared" si="84"/>
        <v>6.4102564102564124</v>
      </c>
    </row>
    <row r="233" spans="1:29" ht="15">
      <c r="A233" s="47"/>
      <c r="B233" s="73"/>
      <c r="C233" s="73"/>
      <c r="D233" s="63">
        <v>4</v>
      </c>
      <c r="E233" s="48"/>
      <c r="F233" s="48"/>
      <c r="G233" s="48"/>
      <c r="H233" s="49">
        <v>15</v>
      </c>
      <c r="I233" s="53" t="str">
        <f t="shared" si="72"/>
        <v/>
      </c>
      <c r="J233" s="56">
        <f t="array" ref="J233">SUM(E233:H233/$AE$21:$AH$21)*AC233</f>
        <v>0.41806020066889643</v>
      </c>
      <c r="K233" s="26">
        <f t="shared" si="73"/>
        <v>0</v>
      </c>
      <c r="L233" s="13">
        <f t="shared" si="74"/>
        <v>0</v>
      </c>
      <c r="M233" s="13">
        <f t="shared" si="75"/>
        <v>0</v>
      </c>
      <c r="N233" s="14">
        <f t="shared" si="76"/>
        <v>0.15599999999999994</v>
      </c>
      <c r="O233" s="20">
        <f t="shared" si="70"/>
        <v>0.84400000000000008</v>
      </c>
      <c r="P233" s="19">
        <f t="shared" si="77"/>
        <v>113.71237458193983</v>
      </c>
      <c r="Q233" s="6">
        <f t="shared" si="78"/>
        <v>12.040133779264217</v>
      </c>
      <c r="R233" s="6">
        <f t="shared" si="79"/>
        <v>8.1521739130434803</v>
      </c>
      <c r="S233" s="15">
        <f t="shared" si="80"/>
        <v>-28.07692307692307</v>
      </c>
      <c r="T233" s="42" t="str">
        <f t="shared" si="67"/>
        <v/>
      </c>
      <c r="U233" s="42" t="str">
        <f t="shared" si="68"/>
        <v/>
      </c>
      <c r="V233" s="137" t="str">
        <f t="shared" si="69"/>
        <v/>
      </c>
      <c r="W233" s="140">
        <f t="shared" si="71"/>
        <v>0</v>
      </c>
      <c r="X233" s="83"/>
      <c r="Y233" s="3">
        <v>0</v>
      </c>
      <c r="Z233" s="5">
        <f t="shared" si="81"/>
        <v>45</v>
      </c>
      <c r="AA233" s="5">
        <f t="shared" si="82"/>
        <v>75</v>
      </c>
      <c r="AB233" s="8">
        <f t="shared" si="83"/>
        <v>9.3999999999999986</v>
      </c>
      <c r="AC233" s="3">
        <f t="shared" si="84"/>
        <v>6.4102564102564124</v>
      </c>
    </row>
    <row r="234" spans="1:29" ht="15">
      <c r="A234" s="47"/>
      <c r="B234" s="73"/>
      <c r="C234" s="73"/>
      <c r="D234" s="63">
        <v>4</v>
      </c>
      <c r="E234" s="48"/>
      <c r="F234" s="48"/>
      <c r="G234" s="48"/>
      <c r="H234" s="49">
        <v>15</v>
      </c>
      <c r="I234" s="53" t="str">
        <f t="shared" si="72"/>
        <v/>
      </c>
      <c r="J234" s="56">
        <f t="array" ref="J234">SUM(E234:H234/$AE$21:$AH$21)*AC234</f>
        <v>0.41806020066889643</v>
      </c>
      <c r="K234" s="26">
        <f t="shared" si="73"/>
        <v>0</v>
      </c>
      <c r="L234" s="13">
        <f t="shared" si="74"/>
        <v>0</v>
      </c>
      <c r="M234" s="13">
        <f t="shared" si="75"/>
        <v>0</v>
      </c>
      <c r="N234" s="14">
        <f t="shared" si="76"/>
        <v>0.15599999999999994</v>
      </c>
      <c r="O234" s="20">
        <f t="shared" si="70"/>
        <v>0.84400000000000008</v>
      </c>
      <c r="P234" s="19">
        <f t="shared" si="77"/>
        <v>113.71237458193983</v>
      </c>
      <c r="Q234" s="6">
        <f t="shared" si="78"/>
        <v>12.040133779264217</v>
      </c>
      <c r="R234" s="6">
        <f t="shared" si="79"/>
        <v>8.1521739130434803</v>
      </c>
      <c r="S234" s="15">
        <f t="shared" si="80"/>
        <v>-28.07692307692307</v>
      </c>
      <c r="T234" s="42" t="str">
        <f t="shared" si="67"/>
        <v/>
      </c>
      <c r="U234" s="42" t="str">
        <f t="shared" si="68"/>
        <v/>
      </c>
      <c r="V234" s="137" t="str">
        <f t="shared" si="69"/>
        <v/>
      </c>
      <c r="W234" s="140">
        <f t="shared" si="71"/>
        <v>0</v>
      </c>
      <c r="X234" s="83"/>
      <c r="Y234" s="3">
        <v>0</v>
      </c>
      <c r="Z234" s="5">
        <f t="shared" si="81"/>
        <v>45</v>
      </c>
      <c r="AA234" s="5">
        <f t="shared" si="82"/>
        <v>75</v>
      </c>
      <c r="AB234" s="8">
        <f t="shared" si="83"/>
        <v>9.3999999999999986</v>
      </c>
      <c r="AC234" s="3">
        <f t="shared" si="84"/>
        <v>6.4102564102564124</v>
      </c>
    </row>
    <row r="235" spans="1:29" ht="15">
      <c r="A235" s="47"/>
      <c r="B235" s="73"/>
      <c r="C235" s="73"/>
      <c r="D235" s="63">
        <v>4</v>
      </c>
      <c r="E235" s="48"/>
      <c r="F235" s="48"/>
      <c r="G235" s="48"/>
      <c r="H235" s="49">
        <v>15</v>
      </c>
      <c r="I235" s="53" t="str">
        <f t="shared" si="72"/>
        <v/>
      </c>
      <c r="J235" s="56">
        <f t="array" ref="J235">SUM(E235:H235/$AE$21:$AH$21)*AC235</f>
        <v>0.41806020066889643</v>
      </c>
      <c r="K235" s="26">
        <f t="shared" si="73"/>
        <v>0</v>
      </c>
      <c r="L235" s="13">
        <f t="shared" si="74"/>
        <v>0</v>
      </c>
      <c r="M235" s="13">
        <f t="shared" si="75"/>
        <v>0</v>
      </c>
      <c r="N235" s="14">
        <f t="shared" si="76"/>
        <v>0.15599999999999994</v>
      </c>
      <c r="O235" s="20">
        <f t="shared" si="70"/>
        <v>0.84400000000000008</v>
      </c>
      <c r="P235" s="19">
        <f t="shared" si="77"/>
        <v>113.71237458193983</v>
      </c>
      <c r="Q235" s="6">
        <f t="shared" si="78"/>
        <v>12.040133779264217</v>
      </c>
      <c r="R235" s="6">
        <f t="shared" si="79"/>
        <v>8.1521739130434803</v>
      </c>
      <c r="S235" s="15">
        <f t="shared" si="80"/>
        <v>-28.07692307692307</v>
      </c>
      <c r="T235" s="42" t="str">
        <f t="shared" si="67"/>
        <v/>
      </c>
      <c r="U235" s="42" t="str">
        <f t="shared" si="68"/>
        <v/>
      </c>
      <c r="V235" s="137" t="str">
        <f t="shared" si="69"/>
        <v/>
      </c>
      <c r="W235" s="140">
        <f t="shared" si="71"/>
        <v>0</v>
      </c>
      <c r="X235" s="83"/>
      <c r="Y235" s="3">
        <v>0</v>
      </c>
      <c r="Z235" s="5">
        <f t="shared" si="81"/>
        <v>45</v>
      </c>
      <c r="AA235" s="5">
        <f t="shared" si="82"/>
        <v>75</v>
      </c>
      <c r="AB235" s="8">
        <f t="shared" si="83"/>
        <v>9.3999999999999986</v>
      </c>
      <c r="AC235" s="3">
        <f t="shared" si="84"/>
        <v>6.4102564102564124</v>
      </c>
    </row>
    <row r="236" spans="1:29" ht="15">
      <c r="A236" s="47"/>
      <c r="B236" s="73"/>
      <c r="C236" s="73"/>
      <c r="D236" s="63">
        <v>4</v>
      </c>
      <c r="E236" s="48"/>
      <c r="F236" s="48"/>
      <c r="G236" s="48"/>
      <c r="H236" s="49">
        <v>15</v>
      </c>
      <c r="I236" s="53" t="str">
        <f t="shared" si="72"/>
        <v/>
      </c>
      <c r="J236" s="56">
        <f t="array" ref="J236">SUM(E236:H236/$AE$21:$AH$21)*AC236</f>
        <v>0.41806020066889643</v>
      </c>
      <c r="K236" s="26">
        <f t="shared" si="73"/>
        <v>0</v>
      </c>
      <c r="L236" s="13">
        <f t="shared" si="74"/>
        <v>0</v>
      </c>
      <c r="M236" s="13">
        <f t="shared" si="75"/>
        <v>0</v>
      </c>
      <c r="N236" s="14">
        <f t="shared" si="76"/>
        <v>0.15599999999999994</v>
      </c>
      <c r="O236" s="20">
        <f t="shared" si="70"/>
        <v>0.84400000000000008</v>
      </c>
      <c r="P236" s="19">
        <f t="shared" si="77"/>
        <v>113.71237458193983</v>
      </c>
      <c r="Q236" s="6">
        <f t="shared" si="78"/>
        <v>12.040133779264217</v>
      </c>
      <c r="R236" s="6">
        <f t="shared" si="79"/>
        <v>8.1521739130434803</v>
      </c>
      <c r="S236" s="15">
        <f t="shared" si="80"/>
        <v>-28.07692307692307</v>
      </c>
      <c r="T236" s="42" t="str">
        <f t="shared" si="67"/>
        <v/>
      </c>
      <c r="U236" s="42" t="str">
        <f t="shared" si="68"/>
        <v/>
      </c>
      <c r="V236" s="137" t="str">
        <f t="shared" si="69"/>
        <v/>
      </c>
      <c r="W236" s="140">
        <f t="shared" si="71"/>
        <v>0</v>
      </c>
      <c r="X236" s="83"/>
      <c r="Y236" s="3">
        <v>0</v>
      </c>
      <c r="Z236" s="5">
        <f t="shared" si="81"/>
        <v>45</v>
      </c>
      <c r="AA236" s="5">
        <f t="shared" si="82"/>
        <v>75</v>
      </c>
      <c r="AB236" s="8">
        <f t="shared" si="83"/>
        <v>9.3999999999999986</v>
      </c>
      <c r="AC236" s="3">
        <f t="shared" si="84"/>
        <v>6.4102564102564124</v>
      </c>
    </row>
    <row r="237" spans="1:29" ht="15">
      <c r="A237" s="47"/>
      <c r="B237" s="73"/>
      <c r="C237" s="73"/>
      <c r="D237" s="63">
        <v>4</v>
      </c>
      <c r="E237" s="48"/>
      <c r="F237" s="48"/>
      <c r="G237" s="48"/>
      <c r="H237" s="49">
        <v>15</v>
      </c>
      <c r="I237" s="53" t="str">
        <f t="shared" si="72"/>
        <v/>
      </c>
      <c r="J237" s="56">
        <f t="array" ref="J237">SUM(E237:H237/$AE$21:$AH$21)*AC237</f>
        <v>0.41806020066889643</v>
      </c>
      <c r="K237" s="26">
        <f t="shared" si="73"/>
        <v>0</v>
      </c>
      <c r="L237" s="13">
        <f t="shared" si="74"/>
        <v>0</v>
      </c>
      <c r="M237" s="13">
        <f t="shared" si="75"/>
        <v>0</v>
      </c>
      <c r="N237" s="14">
        <f t="shared" si="76"/>
        <v>0.15599999999999994</v>
      </c>
      <c r="O237" s="20">
        <f t="shared" si="70"/>
        <v>0.84400000000000008</v>
      </c>
      <c r="P237" s="19">
        <f t="shared" si="77"/>
        <v>113.71237458193983</v>
      </c>
      <c r="Q237" s="6">
        <f t="shared" si="78"/>
        <v>12.040133779264217</v>
      </c>
      <c r="R237" s="6">
        <f t="shared" si="79"/>
        <v>8.1521739130434803</v>
      </c>
      <c r="S237" s="15">
        <f t="shared" si="80"/>
        <v>-28.07692307692307</v>
      </c>
      <c r="T237" s="42" t="str">
        <f t="shared" si="67"/>
        <v/>
      </c>
      <c r="U237" s="42" t="str">
        <f t="shared" si="68"/>
        <v/>
      </c>
      <c r="V237" s="137" t="str">
        <f t="shared" si="69"/>
        <v/>
      </c>
      <c r="W237" s="140">
        <f t="shared" si="71"/>
        <v>0</v>
      </c>
      <c r="X237" s="83"/>
      <c r="Y237" s="3">
        <v>0</v>
      </c>
      <c r="Z237" s="5">
        <f t="shared" si="81"/>
        <v>45</v>
      </c>
      <c r="AA237" s="5">
        <f t="shared" si="82"/>
        <v>75</v>
      </c>
      <c r="AB237" s="8">
        <f t="shared" si="83"/>
        <v>9.3999999999999986</v>
      </c>
      <c r="AC237" s="3">
        <f t="shared" si="84"/>
        <v>6.4102564102564124</v>
      </c>
    </row>
    <row r="238" spans="1:29" ht="15">
      <c r="A238" s="47"/>
      <c r="B238" s="73"/>
      <c r="C238" s="73"/>
      <c r="D238" s="63">
        <v>4</v>
      </c>
      <c r="E238" s="48"/>
      <c r="F238" s="48"/>
      <c r="G238" s="48"/>
      <c r="H238" s="49">
        <v>15</v>
      </c>
      <c r="I238" s="53" t="str">
        <f t="shared" si="72"/>
        <v/>
      </c>
      <c r="J238" s="56">
        <f t="array" ref="J238">SUM(E238:H238/$AE$21:$AH$21)*AC238</f>
        <v>0.41806020066889643</v>
      </c>
      <c r="K238" s="26">
        <f t="shared" si="73"/>
        <v>0</v>
      </c>
      <c r="L238" s="13">
        <f t="shared" si="74"/>
        <v>0</v>
      </c>
      <c r="M238" s="13">
        <f t="shared" si="75"/>
        <v>0</v>
      </c>
      <c r="N238" s="14">
        <f t="shared" si="76"/>
        <v>0.15599999999999994</v>
      </c>
      <c r="O238" s="20">
        <f t="shared" si="70"/>
        <v>0.84400000000000008</v>
      </c>
      <c r="P238" s="19">
        <f t="shared" si="77"/>
        <v>113.71237458193983</v>
      </c>
      <c r="Q238" s="6">
        <f t="shared" si="78"/>
        <v>12.040133779264217</v>
      </c>
      <c r="R238" s="6">
        <f t="shared" si="79"/>
        <v>8.1521739130434803</v>
      </c>
      <c r="S238" s="15">
        <f t="shared" si="80"/>
        <v>-28.07692307692307</v>
      </c>
      <c r="T238" s="42" t="str">
        <f t="shared" si="67"/>
        <v/>
      </c>
      <c r="U238" s="42" t="str">
        <f t="shared" si="68"/>
        <v/>
      </c>
      <c r="V238" s="137" t="str">
        <f t="shared" si="69"/>
        <v/>
      </c>
      <c r="W238" s="140">
        <f t="shared" si="71"/>
        <v>0</v>
      </c>
      <c r="X238" s="83"/>
      <c r="Y238" s="3">
        <v>0</v>
      </c>
      <c r="Z238" s="5">
        <f t="shared" si="81"/>
        <v>45</v>
      </c>
      <c r="AA238" s="5">
        <f t="shared" si="82"/>
        <v>75</v>
      </c>
      <c r="AB238" s="8">
        <f t="shared" si="83"/>
        <v>9.3999999999999986</v>
      </c>
      <c r="AC238" s="3">
        <f t="shared" si="84"/>
        <v>6.4102564102564124</v>
      </c>
    </row>
    <row r="239" spans="1:29" ht="15">
      <c r="A239" s="47"/>
      <c r="B239" s="73"/>
      <c r="C239" s="73"/>
      <c r="D239" s="63">
        <v>4</v>
      </c>
      <c r="E239" s="48"/>
      <c r="F239" s="48"/>
      <c r="G239" s="48"/>
      <c r="H239" s="49">
        <v>15</v>
      </c>
      <c r="I239" s="53" t="str">
        <f t="shared" si="72"/>
        <v/>
      </c>
      <c r="J239" s="56">
        <f t="array" ref="J239">SUM(E239:H239/$AE$21:$AH$21)*AC239</f>
        <v>0.41806020066889643</v>
      </c>
      <c r="K239" s="26">
        <f t="shared" si="73"/>
        <v>0</v>
      </c>
      <c r="L239" s="13">
        <f t="shared" si="74"/>
        <v>0</v>
      </c>
      <c r="M239" s="13">
        <f t="shared" si="75"/>
        <v>0</v>
      </c>
      <c r="N239" s="14">
        <f t="shared" si="76"/>
        <v>0.15599999999999994</v>
      </c>
      <c r="O239" s="20">
        <f t="shared" si="70"/>
        <v>0.84400000000000008</v>
      </c>
      <c r="P239" s="19">
        <f t="shared" si="77"/>
        <v>113.71237458193983</v>
      </c>
      <c r="Q239" s="6">
        <f t="shared" si="78"/>
        <v>12.040133779264217</v>
      </c>
      <c r="R239" s="6">
        <f t="shared" si="79"/>
        <v>8.1521739130434803</v>
      </c>
      <c r="S239" s="15">
        <f t="shared" si="80"/>
        <v>-28.07692307692307</v>
      </c>
      <c r="T239" s="42" t="str">
        <f t="shared" si="67"/>
        <v/>
      </c>
      <c r="U239" s="42" t="str">
        <f t="shared" si="68"/>
        <v/>
      </c>
      <c r="V239" s="137" t="str">
        <f t="shared" si="69"/>
        <v/>
      </c>
      <c r="W239" s="140">
        <f t="shared" si="71"/>
        <v>0</v>
      </c>
      <c r="X239" s="83"/>
      <c r="Y239" s="3">
        <v>0</v>
      </c>
      <c r="Z239" s="5">
        <f t="shared" si="81"/>
        <v>45</v>
      </c>
      <c r="AA239" s="5">
        <f t="shared" si="82"/>
        <v>75</v>
      </c>
      <c r="AB239" s="8">
        <f t="shared" si="83"/>
        <v>9.3999999999999986</v>
      </c>
      <c r="AC239" s="3">
        <f t="shared" si="84"/>
        <v>6.4102564102564124</v>
      </c>
    </row>
    <row r="240" spans="1:29" ht="15">
      <c r="A240" s="47"/>
      <c r="B240" s="73"/>
      <c r="C240" s="73"/>
      <c r="D240" s="63">
        <v>4</v>
      </c>
      <c r="E240" s="48"/>
      <c r="F240" s="48"/>
      <c r="G240" s="48"/>
      <c r="H240" s="49">
        <v>15</v>
      </c>
      <c r="I240" s="53" t="str">
        <f t="shared" si="72"/>
        <v/>
      </c>
      <c r="J240" s="56">
        <f t="array" ref="J240">SUM(E240:H240/$AE$21:$AH$21)*AC240</f>
        <v>0.41806020066889643</v>
      </c>
      <c r="K240" s="26">
        <f t="shared" si="73"/>
        <v>0</v>
      </c>
      <c r="L240" s="13">
        <f t="shared" si="74"/>
        <v>0</v>
      </c>
      <c r="M240" s="13">
        <f t="shared" si="75"/>
        <v>0</v>
      </c>
      <c r="N240" s="14">
        <f t="shared" si="76"/>
        <v>0.15599999999999994</v>
      </c>
      <c r="O240" s="20">
        <f t="shared" si="70"/>
        <v>0.84400000000000008</v>
      </c>
      <c r="P240" s="19">
        <f t="shared" si="77"/>
        <v>113.71237458193983</v>
      </c>
      <c r="Q240" s="6">
        <f t="shared" si="78"/>
        <v>12.040133779264217</v>
      </c>
      <c r="R240" s="6">
        <f t="shared" si="79"/>
        <v>8.1521739130434803</v>
      </c>
      <c r="S240" s="15">
        <f t="shared" si="80"/>
        <v>-28.07692307692307</v>
      </c>
      <c r="T240" s="42" t="str">
        <f t="shared" si="67"/>
        <v/>
      </c>
      <c r="U240" s="42" t="str">
        <f t="shared" si="68"/>
        <v/>
      </c>
      <c r="V240" s="137" t="str">
        <f t="shared" si="69"/>
        <v/>
      </c>
      <c r="W240" s="140">
        <f t="shared" si="71"/>
        <v>0</v>
      </c>
      <c r="X240" s="83"/>
      <c r="Y240" s="3">
        <v>0</v>
      </c>
      <c r="Z240" s="5">
        <f t="shared" si="81"/>
        <v>45</v>
      </c>
      <c r="AA240" s="5">
        <f t="shared" si="82"/>
        <v>75</v>
      </c>
      <c r="AB240" s="8">
        <f t="shared" si="83"/>
        <v>9.3999999999999986</v>
      </c>
      <c r="AC240" s="3">
        <f t="shared" si="84"/>
        <v>6.4102564102564124</v>
      </c>
    </row>
    <row r="241" spans="1:29" ht="15">
      <c r="A241" s="47"/>
      <c r="B241" s="73"/>
      <c r="C241" s="73"/>
      <c r="D241" s="63">
        <v>4</v>
      </c>
      <c r="E241" s="48"/>
      <c r="F241" s="48"/>
      <c r="G241" s="48"/>
      <c r="H241" s="49">
        <v>15</v>
      </c>
      <c r="I241" s="53" t="str">
        <f t="shared" si="72"/>
        <v/>
      </c>
      <c r="J241" s="56">
        <f t="array" ref="J241">SUM(E241:H241/$AE$21:$AH$21)*AC241</f>
        <v>0.41806020066889643</v>
      </c>
      <c r="K241" s="26">
        <f t="shared" si="73"/>
        <v>0</v>
      </c>
      <c r="L241" s="13">
        <f t="shared" si="74"/>
        <v>0</v>
      </c>
      <c r="M241" s="13">
        <f t="shared" si="75"/>
        <v>0</v>
      </c>
      <c r="N241" s="14">
        <f t="shared" si="76"/>
        <v>0.15599999999999994</v>
      </c>
      <c r="O241" s="20">
        <f t="shared" si="70"/>
        <v>0.84400000000000008</v>
      </c>
      <c r="P241" s="19">
        <f t="shared" si="77"/>
        <v>113.71237458193983</v>
      </c>
      <c r="Q241" s="6">
        <f t="shared" si="78"/>
        <v>12.040133779264217</v>
      </c>
      <c r="R241" s="6">
        <f t="shared" si="79"/>
        <v>8.1521739130434803</v>
      </c>
      <c r="S241" s="15">
        <f t="shared" si="80"/>
        <v>-28.07692307692307</v>
      </c>
      <c r="T241" s="42" t="str">
        <f t="shared" si="67"/>
        <v/>
      </c>
      <c r="U241" s="42" t="str">
        <f t="shared" si="68"/>
        <v/>
      </c>
      <c r="V241" s="137" t="str">
        <f t="shared" si="69"/>
        <v/>
      </c>
      <c r="W241" s="140">
        <f t="shared" si="71"/>
        <v>0</v>
      </c>
      <c r="X241" s="83"/>
      <c r="Y241" s="3">
        <v>0</v>
      </c>
      <c r="Z241" s="5">
        <f t="shared" si="81"/>
        <v>45</v>
      </c>
      <c r="AA241" s="5">
        <f t="shared" si="82"/>
        <v>75</v>
      </c>
      <c r="AB241" s="8">
        <f t="shared" si="83"/>
        <v>9.3999999999999986</v>
      </c>
      <c r="AC241" s="3">
        <f t="shared" si="84"/>
        <v>6.4102564102564124</v>
      </c>
    </row>
    <row r="242" spans="1:29" ht="15">
      <c r="A242" s="47"/>
      <c r="B242" s="73"/>
      <c r="C242" s="73"/>
      <c r="D242" s="63">
        <v>4</v>
      </c>
      <c r="E242" s="48"/>
      <c r="F242" s="48"/>
      <c r="G242" s="48"/>
      <c r="H242" s="49">
        <v>15</v>
      </c>
      <c r="I242" s="53" t="str">
        <f t="shared" si="72"/>
        <v/>
      </c>
      <c r="J242" s="56">
        <f t="array" ref="J242">SUM(E242:H242/$AE$21:$AH$21)*AC242</f>
        <v>0.41806020066889643</v>
      </c>
      <c r="K242" s="26">
        <f t="shared" si="73"/>
        <v>0</v>
      </c>
      <c r="L242" s="13">
        <f t="shared" si="74"/>
        <v>0</v>
      </c>
      <c r="M242" s="13">
        <f t="shared" si="75"/>
        <v>0</v>
      </c>
      <c r="N242" s="14">
        <f t="shared" si="76"/>
        <v>0.15599999999999994</v>
      </c>
      <c r="O242" s="20">
        <f t="shared" si="70"/>
        <v>0.84400000000000008</v>
      </c>
      <c r="P242" s="19">
        <f t="shared" si="77"/>
        <v>113.71237458193983</v>
      </c>
      <c r="Q242" s="6">
        <f t="shared" si="78"/>
        <v>12.040133779264217</v>
      </c>
      <c r="R242" s="6">
        <f t="shared" si="79"/>
        <v>8.1521739130434803</v>
      </c>
      <c r="S242" s="15">
        <f t="shared" si="80"/>
        <v>-28.07692307692307</v>
      </c>
      <c r="T242" s="42" t="str">
        <f t="shared" si="67"/>
        <v/>
      </c>
      <c r="U242" s="42" t="str">
        <f t="shared" si="68"/>
        <v/>
      </c>
      <c r="V242" s="137" t="str">
        <f t="shared" si="69"/>
        <v/>
      </c>
      <c r="W242" s="140">
        <f t="shared" si="71"/>
        <v>0</v>
      </c>
      <c r="X242" s="83"/>
      <c r="Y242" s="3">
        <v>0</v>
      </c>
      <c r="Z242" s="5">
        <f t="shared" si="81"/>
        <v>45</v>
      </c>
      <c r="AA242" s="5">
        <f t="shared" si="82"/>
        <v>75</v>
      </c>
      <c r="AB242" s="8">
        <f t="shared" si="83"/>
        <v>9.3999999999999986</v>
      </c>
      <c r="AC242" s="3">
        <f t="shared" si="84"/>
        <v>6.4102564102564124</v>
      </c>
    </row>
    <row r="243" spans="1:29" ht="15">
      <c r="A243" s="47"/>
      <c r="B243" s="73"/>
      <c r="C243" s="73"/>
      <c r="D243" s="63">
        <v>4</v>
      </c>
      <c r="E243" s="48"/>
      <c r="F243" s="48"/>
      <c r="G243" s="48"/>
      <c r="H243" s="49">
        <v>15</v>
      </c>
      <c r="I243" s="53" t="str">
        <f t="shared" si="72"/>
        <v/>
      </c>
      <c r="J243" s="56">
        <f t="array" ref="J243">SUM(E243:H243/$AE$21:$AH$21)*AC243</f>
        <v>0.41806020066889643</v>
      </c>
      <c r="K243" s="26">
        <f t="shared" si="73"/>
        <v>0</v>
      </c>
      <c r="L243" s="13">
        <f t="shared" si="74"/>
        <v>0</v>
      </c>
      <c r="M243" s="13">
        <f t="shared" si="75"/>
        <v>0</v>
      </c>
      <c r="N243" s="14">
        <f t="shared" si="76"/>
        <v>0.15599999999999994</v>
      </c>
      <c r="O243" s="20">
        <f t="shared" si="70"/>
        <v>0.84400000000000008</v>
      </c>
      <c r="P243" s="19">
        <f t="shared" si="77"/>
        <v>113.71237458193983</v>
      </c>
      <c r="Q243" s="6">
        <f t="shared" si="78"/>
        <v>12.040133779264217</v>
      </c>
      <c r="R243" s="6">
        <f t="shared" si="79"/>
        <v>8.1521739130434803</v>
      </c>
      <c r="S243" s="15">
        <f t="shared" si="80"/>
        <v>-28.07692307692307</v>
      </c>
      <c r="T243" s="42" t="str">
        <f t="shared" si="67"/>
        <v/>
      </c>
      <c r="U243" s="42" t="str">
        <f t="shared" si="68"/>
        <v/>
      </c>
      <c r="V243" s="137" t="str">
        <f t="shared" si="69"/>
        <v/>
      </c>
      <c r="W243" s="140">
        <f t="shared" si="71"/>
        <v>0</v>
      </c>
      <c r="X243" s="83"/>
      <c r="Y243" s="3">
        <v>0</v>
      </c>
      <c r="Z243" s="5">
        <f t="shared" si="81"/>
        <v>45</v>
      </c>
      <c r="AA243" s="5">
        <f t="shared" si="82"/>
        <v>75</v>
      </c>
      <c r="AB243" s="8">
        <f t="shared" si="83"/>
        <v>9.3999999999999986</v>
      </c>
      <c r="AC243" s="3">
        <f t="shared" si="84"/>
        <v>6.4102564102564124</v>
      </c>
    </row>
    <row r="244" spans="1:29" ht="15">
      <c r="A244" s="47"/>
      <c r="B244" s="73"/>
      <c r="C244" s="73"/>
      <c r="D244" s="63">
        <v>4</v>
      </c>
      <c r="E244" s="48"/>
      <c r="F244" s="48"/>
      <c r="G244" s="48"/>
      <c r="H244" s="49">
        <v>15</v>
      </c>
      <c r="I244" s="53" t="str">
        <f t="shared" si="72"/>
        <v/>
      </c>
      <c r="J244" s="56">
        <f t="array" ref="J244">SUM(E244:H244/$AE$21:$AH$21)*AC244</f>
        <v>0.41806020066889643</v>
      </c>
      <c r="K244" s="26">
        <f t="shared" si="73"/>
        <v>0</v>
      </c>
      <c r="L244" s="13">
        <f t="shared" si="74"/>
        <v>0</v>
      </c>
      <c r="M244" s="13">
        <f t="shared" si="75"/>
        <v>0</v>
      </c>
      <c r="N244" s="14">
        <f t="shared" si="76"/>
        <v>0.15599999999999994</v>
      </c>
      <c r="O244" s="20">
        <f t="shared" si="70"/>
        <v>0.84400000000000008</v>
      </c>
      <c r="P244" s="19">
        <f t="shared" si="77"/>
        <v>113.71237458193983</v>
      </c>
      <c r="Q244" s="6">
        <f t="shared" si="78"/>
        <v>12.040133779264217</v>
      </c>
      <c r="R244" s="6">
        <f t="shared" si="79"/>
        <v>8.1521739130434803</v>
      </c>
      <c r="S244" s="15">
        <f t="shared" si="80"/>
        <v>-28.07692307692307</v>
      </c>
      <c r="T244" s="42" t="str">
        <f t="shared" si="67"/>
        <v/>
      </c>
      <c r="U244" s="42" t="str">
        <f t="shared" si="68"/>
        <v/>
      </c>
      <c r="V244" s="137" t="str">
        <f t="shared" si="69"/>
        <v/>
      </c>
      <c r="W244" s="140">
        <f t="shared" si="71"/>
        <v>0</v>
      </c>
      <c r="X244" s="83"/>
      <c r="Y244" s="3">
        <v>0</v>
      </c>
      <c r="Z244" s="5">
        <f t="shared" si="81"/>
        <v>45</v>
      </c>
      <c r="AA244" s="5">
        <f t="shared" si="82"/>
        <v>75</v>
      </c>
      <c r="AB244" s="8">
        <f t="shared" si="83"/>
        <v>9.3999999999999986</v>
      </c>
      <c r="AC244" s="3">
        <f t="shared" si="84"/>
        <v>6.4102564102564124</v>
      </c>
    </row>
    <row r="245" spans="1:29" ht="15">
      <c r="A245" s="47"/>
      <c r="B245" s="73"/>
      <c r="C245" s="73"/>
      <c r="D245" s="63">
        <v>4</v>
      </c>
      <c r="E245" s="48"/>
      <c r="F245" s="48"/>
      <c r="G245" s="48"/>
      <c r="H245" s="49">
        <v>15</v>
      </c>
      <c r="I245" s="53" t="str">
        <f t="shared" si="72"/>
        <v/>
      </c>
      <c r="J245" s="56">
        <f t="array" ref="J245">SUM(E245:H245/$AE$21:$AH$21)*AC245</f>
        <v>0.41806020066889643</v>
      </c>
      <c r="K245" s="26">
        <f t="shared" si="73"/>
        <v>0</v>
      </c>
      <c r="L245" s="13">
        <f t="shared" si="74"/>
        <v>0</v>
      </c>
      <c r="M245" s="13">
        <f t="shared" si="75"/>
        <v>0</v>
      </c>
      <c r="N245" s="14">
        <f t="shared" si="76"/>
        <v>0.15599999999999994</v>
      </c>
      <c r="O245" s="20">
        <f t="shared" si="70"/>
        <v>0.84400000000000008</v>
      </c>
      <c r="P245" s="19">
        <f t="shared" si="77"/>
        <v>113.71237458193983</v>
      </c>
      <c r="Q245" s="6">
        <f t="shared" si="78"/>
        <v>12.040133779264217</v>
      </c>
      <c r="R245" s="6">
        <f t="shared" si="79"/>
        <v>8.1521739130434803</v>
      </c>
      <c r="S245" s="15">
        <f t="shared" si="80"/>
        <v>-28.07692307692307</v>
      </c>
      <c r="T245" s="42" t="str">
        <f t="shared" si="67"/>
        <v/>
      </c>
      <c r="U245" s="42" t="str">
        <f t="shared" si="68"/>
        <v/>
      </c>
      <c r="V245" s="137" t="str">
        <f t="shared" si="69"/>
        <v/>
      </c>
      <c r="W245" s="140">
        <f t="shared" si="71"/>
        <v>0</v>
      </c>
      <c r="X245" s="83"/>
      <c r="Y245" s="3">
        <v>0</v>
      </c>
      <c r="Z245" s="5">
        <f t="shared" si="81"/>
        <v>45</v>
      </c>
      <c r="AA245" s="5">
        <f t="shared" si="82"/>
        <v>75</v>
      </c>
      <c r="AB245" s="8">
        <f t="shared" si="83"/>
        <v>9.3999999999999986</v>
      </c>
      <c r="AC245" s="3">
        <f t="shared" si="84"/>
        <v>6.4102564102564124</v>
      </c>
    </row>
    <row r="246" spans="1:29" ht="15">
      <c r="A246" s="47"/>
      <c r="B246" s="73"/>
      <c r="C246" s="73"/>
      <c r="D246" s="63">
        <v>4</v>
      </c>
      <c r="E246" s="48"/>
      <c r="F246" s="48"/>
      <c r="G246" s="48"/>
      <c r="H246" s="49">
        <v>15</v>
      </c>
      <c r="I246" s="53" t="str">
        <f t="shared" si="72"/>
        <v/>
      </c>
      <c r="J246" s="56">
        <f t="array" ref="J246">SUM(E246:H246/$AE$21:$AH$21)*AC246</f>
        <v>0.41806020066889643</v>
      </c>
      <c r="K246" s="26">
        <f t="shared" si="73"/>
        <v>0</v>
      </c>
      <c r="L246" s="13">
        <f t="shared" si="74"/>
        <v>0</v>
      </c>
      <c r="M246" s="13">
        <f t="shared" si="75"/>
        <v>0</v>
      </c>
      <c r="N246" s="14">
        <f t="shared" si="76"/>
        <v>0.15599999999999994</v>
      </c>
      <c r="O246" s="20">
        <f t="shared" si="70"/>
        <v>0.84400000000000008</v>
      </c>
      <c r="P246" s="19">
        <f t="shared" si="77"/>
        <v>113.71237458193983</v>
      </c>
      <c r="Q246" s="6">
        <f t="shared" si="78"/>
        <v>12.040133779264217</v>
      </c>
      <c r="R246" s="6">
        <f t="shared" si="79"/>
        <v>8.1521739130434803</v>
      </c>
      <c r="S246" s="15">
        <f t="shared" si="80"/>
        <v>-28.07692307692307</v>
      </c>
      <c r="T246" s="42" t="str">
        <f t="shared" si="67"/>
        <v/>
      </c>
      <c r="U246" s="42" t="str">
        <f t="shared" si="68"/>
        <v/>
      </c>
      <c r="V246" s="137" t="str">
        <f t="shared" si="69"/>
        <v/>
      </c>
      <c r="W246" s="140">
        <f t="shared" si="71"/>
        <v>0</v>
      </c>
      <c r="X246" s="83"/>
      <c r="Y246" s="3">
        <v>0</v>
      </c>
      <c r="Z246" s="5">
        <f t="shared" si="81"/>
        <v>45</v>
      </c>
      <c r="AA246" s="5">
        <f t="shared" si="82"/>
        <v>75</v>
      </c>
      <c r="AB246" s="8">
        <f t="shared" si="83"/>
        <v>9.3999999999999986</v>
      </c>
      <c r="AC246" s="3">
        <f t="shared" si="84"/>
        <v>6.4102564102564124</v>
      </c>
    </row>
    <row r="247" spans="1:29" ht="15">
      <c r="A247" s="47"/>
      <c r="B247" s="73"/>
      <c r="C247" s="73"/>
      <c r="D247" s="63">
        <v>4</v>
      </c>
      <c r="E247" s="48"/>
      <c r="F247" s="48"/>
      <c r="G247" s="48"/>
      <c r="H247" s="49">
        <v>15</v>
      </c>
      <c r="I247" s="53" t="str">
        <f t="shared" si="72"/>
        <v/>
      </c>
      <c r="J247" s="56">
        <f t="array" ref="J247">SUM(E247:H247/$AE$21:$AH$21)*AC247</f>
        <v>0.41806020066889643</v>
      </c>
      <c r="K247" s="26">
        <f t="shared" si="73"/>
        <v>0</v>
      </c>
      <c r="L247" s="13">
        <f t="shared" si="74"/>
        <v>0</v>
      </c>
      <c r="M247" s="13">
        <f t="shared" si="75"/>
        <v>0</v>
      </c>
      <c r="N247" s="14">
        <f t="shared" si="76"/>
        <v>0.15599999999999994</v>
      </c>
      <c r="O247" s="20">
        <f t="shared" si="70"/>
        <v>0.84400000000000008</v>
      </c>
      <c r="P247" s="19">
        <f t="shared" si="77"/>
        <v>113.71237458193983</v>
      </c>
      <c r="Q247" s="6">
        <f t="shared" si="78"/>
        <v>12.040133779264217</v>
      </c>
      <c r="R247" s="6">
        <f t="shared" si="79"/>
        <v>8.1521739130434803</v>
      </c>
      <c r="S247" s="15">
        <f t="shared" si="80"/>
        <v>-28.07692307692307</v>
      </c>
      <c r="T247" s="42" t="str">
        <f t="shared" si="67"/>
        <v/>
      </c>
      <c r="U247" s="42" t="str">
        <f t="shared" si="68"/>
        <v/>
      </c>
      <c r="V247" s="137" t="str">
        <f t="shared" si="69"/>
        <v/>
      </c>
      <c r="W247" s="140">
        <f t="shared" si="71"/>
        <v>0</v>
      </c>
      <c r="X247" s="83"/>
      <c r="Y247" s="3">
        <v>0</v>
      </c>
      <c r="Z247" s="5">
        <f t="shared" si="81"/>
        <v>45</v>
      </c>
      <c r="AA247" s="5">
        <f t="shared" si="82"/>
        <v>75</v>
      </c>
      <c r="AB247" s="8">
        <f t="shared" si="83"/>
        <v>9.3999999999999986</v>
      </c>
      <c r="AC247" s="3">
        <f t="shared" si="84"/>
        <v>6.4102564102564124</v>
      </c>
    </row>
    <row r="248" spans="1:29" ht="15">
      <c r="A248" s="47"/>
      <c r="B248" s="73"/>
      <c r="C248" s="73"/>
      <c r="D248" s="63">
        <v>4</v>
      </c>
      <c r="E248" s="48"/>
      <c r="F248" s="48"/>
      <c r="G248" s="48"/>
      <c r="H248" s="49">
        <v>15</v>
      </c>
      <c r="I248" s="53" t="str">
        <f t="shared" si="72"/>
        <v/>
      </c>
      <c r="J248" s="56">
        <f t="array" ref="J248">SUM(E248:H248/$AE$21:$AH$21)*AC248</f>
        <v>0.41806020066889643</v>
      </c>
      <c r="K248" s="26">
        <f t="shared" si="73"/>
        <v>0</v>
      </c>
      <c r="L248" s="13">
        <f t="shared" si="74"/>
        <v>0</v>
      </c>
      <c r="M248" s="13">
        <f t="shared" si="75"/>
        <v>0</v>
      </c>
      <c r="N248" s="14">
        <f t="shared" si="76"/>
        <v>0.15599999999999994</v>
      </c>
      <c r="O248" s="20">
        <f t="shared" si="70"/>
        <v>0.84400000000000008</v>
      </c>
      <c r="P248" s="19">
        <f t="shared" si="77"/>
        <v>113.71237458193983</v>
      </c>
      <c r="Q248" s="6">
        <f t="shared" si="78"/>
        <v>12.040133779264217</v>
      </c>
      <c r="R248" s="6">
        <f t="shared" si="79"/>
        <v>8.1521739130434803</v>
      </c>
      <c r="S248" s="15">
        <f t="shared" si="80"/>
        <v>-28.07692307692307</v>
      </c>
      <c r="T248" s="42" t="str">
        <f t="shared" si="67"/>
        <v/>
      </c>
      <c r="U248" s="42" t="str">
        <f t="shared" si="68"/>
        <v/>
      </c>
      <c r="V248" s="137" t="str">
        <f t="shared" si="69"/>
        <v/>
      </c>
      <c r="W248" s="140">
        <f t="shared" si="71"/>
        <v>0</v>
      </c>
      <c r="X248" s="83"/>
      <c r="Y248" s="3">
        <v>0</v>
      </c>
      <c r="Z248" s="5">
        <f t="shared" si="81"/>
        <v>45</v>
      </c>
      <c r="AA248" s="5">
        <f t="shared" si="82"/>
        <v>75</v>
      </c>
      <c r="AB248" s="8">
        <f t="shared" si="83"/>
        <v>9.3999999999999986</v>
      </c>
      <c r="AC248" s="3">
        <f t="shared" si="84"/>
        <v>6.4102564102564124</v>
      </c>
    </row>
    <row r="249" spans="1:29" ht="15">
      <c r="A249" s="47"/>
      <c r="B249" s="73"/>
      <c r="C249" s="73"/>
      <c r="D249" s="63">
        <v>4</v>
      </c>
      <c r="E249" s="48"/>
      <c r="F249" s="48"/>
      <c r="G249" s="48"/>
      <c r="H249" s="49">
        <v>15</v>
      </c>
      <c r="I249" s="53" t="str">
        <f t="shared" si="72"/>
        <v/>
      </c>
      <c r="J249" s="56">
        <f t="array" ref="J249">SUM(E249:H249/$AE$21:$AH$21)*AC249</f>
        <v>0.41806020066889643</v>
      </c>
      <c r="K249" s="26">
        <f t="shared" si="73"/>
        <v>0</v>
      </c>
      <c r="L249" s="13">
        <f t="shared" si="74"/>
        <v>0</v>
      </c>
      <c r="M249" s="13">
        <f t="shared" si="75"/>
        <v>0</v>
      </c>
      <c r="N249" s="14">
        <f t="shared" si="76"/>
        <v>0.15599999999999994</v>
      </c>
      <c r="O249" s="20">
        <f t="shared" si="70"/>
        <v>0.84400000000000008</v>
      </c>
      <c r="P249" s="19">
        <f t="shared" si="77"/>
        <v>113.71237458193983</v>
      </c>
      <c r="Q249" s="6">
        <f t="shared" si="78"/>
        <v>12.040133779264217</v>
      </c>
      <c r="R249" s="6">
        <f t="shared" si="79"/>
        <v>8.1521739130434803</v>
      </c>
      <c r="S249" s="15">
        <f t="shared" si="80"/>
        <v>-28.07692307692307</v>
      </c>
      <c r="T249" s="42" t="str">
        <f t="shared" si="67"/>
        <v/>
      </c>
      <c r="U249" s="42" t="str">
        <f t="shared" si="68"/>
        <v/>
      </c>
      <c r="V249" s="137" t="str">
        <f t="shared" si="69"/>
        <v/>
      </c>
      <c r="W249" s="140">
        <f t="shared" si="71"/>
        <v>0</v>
      </c>
      <c r="X249" s="83"/>
      <c r="Y249" s="3">
        <v>0</v>
      </c>
      <c r="Z249" s="5">
        <f t="shared" si="81"/>
        <v>45</v>
      </c>
      <c r="AA249" s="5">
        <f t="shared" si="82"/>
        <v>75</v>
      </c>
      <c r="AB249" s="8">
        <f t="shared" si="83"/>
        <v>9.3999999999999986</v>
      </c>
      <c r="AC249" s="3">
        <f t="shared" si="84"/>
        <v>6.4102564102564124</v>
      </c>
    </row>
    <row r="250" spans="1:29" ht="15">
      <c r="A250" s="47"/>
      <c r="B250" s="73"/>
      <c r="C250" s="73"/>
      <c r="D250" s="63">
        <v>4</v>
      </c>
      <c r="E250" s="48"/>
      <c r="F250" s="48"/>
      <c r="G250" s="48"/>
      <c r="H250" s="49">
        <v>15</v>
      </c>
      <c r="I250" s="53" t="str">
        <f t="shared" si="72"/>
        <v/>
      </c>
      <c r="J250" s="56">
        <f t="array" ref="J250">SUM(E250:H250/$AE$21:$AH$21)*AC250</f>
        <v>0.41806020066889643</v>
      </c>
      <c r="K250" s="26">
        <f t="shared" si="73"/>
        <v>0</v>
      </c>
      <c r="L250" s="13">
        <f t="shared" si="74"/>
        <v>0</v>
      </c>
      <c r="M250" s="13">
        <f t="shared" si="75"/>
        <v>0</v>
      </c>
      <c r="N250" s="14">
        <f t="shared" si="76"/>
        <v>0.15599999999999994</v>
      </c>
      <c r="O250" s="20">
        <f t="shared" si="70"/>
        <v>0.84400000000000008</v>
      </c>
      <c r="P250" s="19">
        <f t="shared" si="77"/>
        <v>113.71237458193983</v>
      </c>
      <c r="Q250" s="6">
        <f t="shared" si="78"/>
        <v>12.040133779264217</v>
      </c>
      <c r="R250" s="6">
        <f t="shared" si="79"/>
        <v>8.1521739130434803</v>
      </c>
      <c r="S250" s="15">
        <f t="shared" si="80"/>
        <v>-28.07692307692307</v>
      </c>
      <c r="T250" s="42" t="str">
        <f t="shared" si="67"/>
        <v/>
      </c>
      <c r="U250" s="42" t="str">
        <f t="shared" si="68"/>
        <v/>
      </c>
      <c r="V250" s="137" t="str">
        <f t="shared" si="69"/>
        <v/>
      </c>
      <c r="W250" s="140">
        <f t="shared" si="71"/>
        <v>0</v>
      </c>
      <c r="X250" s="83"/>
      <c r="Y250" s="3">
        <v>0</v>
      </c>
      <c r="Z250" s="5">
        <f t="shared" si="81"/>
        <v>45</v>
      </c>
      <c r="AA250" s="5">
        <f t="shared" si="82"/>
        <v>75</v>
      </c>
      <c r="AB250" s="8">
        <f t="shared" si="83"/>
        <v>9.3999999999999986</v>
      </c>
      <c r="AC250" s="3">
        <f t="shared" si="84"/>
        <v>6.4102564102564124</v>
      </c>
    </row>
    <row r="251" spans="1:29" ht="15">
      <c r="A251" s="47"/>
      <c r="B251" s="73"/>
      <c r="C251" s="73"/>
      <c r="D251" s="63">
        <v>4</v>
      </c>
      <c r="E251" s="48"/>
      <c r="F251" s="48"/>
      <c r="G251" s="48"/>
      <c r="H251" s="49">
        <v>15</v>
      </c>
      <c r="I251" s="53" t="str">
        <f t="shared" si="72"/>
        <v/>
      </c>
      <c r="J251" s="56">
        <f t="array" ref="J251">SUM(E251:H251/$AE$21:$AH$21)*AC251</f>
        <v>0.41806020066889643</v>
      </c>
      <c r="K251" s="26">
        <f t="shared" si="73"/>
        <v>0</v>
      </c>
      <c r="L251" s="13">
        <f t="shared" si="74"/>
        <v>0</v>
      </c>
      <c r="M251" s="13">
        <f t="shared" si="75"/>
        <v>0</v>
      </c>
      <c r="N251" s="14">
        <f t="shared" si="76"/>
        <v>0.15599999999999994</v>
      </c>
      <c r="O251" s="20">
        <f t="shared" si="70"/>
        <v>0.84400000000000008</v>
      </c>
      <c r="P251" s="19">
        <f t="shared" si="77"/>
        <v>113.71237458193983</v>
      </c>
      <c r="Q251" s="6">
        <f t="shared" si="78"/>
        <v>12.040133779264217</v>
      </c>
      <c r="R251" s="6">
        <f t="shared" si="79"/>
        <v>8.1521739130434803</v>
      </c>
      <c r="S251" s="15">
        <f t="shared" si="80"/>
        <v>-28.07692307692307</v>
      </c>
      <c r="T251" s="42" t="str">
        <f t="shared" si="67"/>
        <v/>
      </c>
      <c r="U251" s="42" t="str">
        <f t="shared" si="68"/>
        <v/>
      </c>
      <c r="V251" s="137" t="str">
        <f t="shared" si="69"/>
        <v/>
      </c>
      <c r="W251" s="140">
        <f t="shared" si="71"/>
        <v>0</v>
      </c>
      <c r="X251" s="83"/>
      <c r="Y251" s="3">
        <v>0</v>
      </c>
      <c r="Z251" s="5">
        <f t="shared" si="81"/>
        <v>45</v>
      </c>
      <c r="AA251" s="5">
        <f t="shared" si="82"/>
        <v>75</v>
      </c>
      <c r="AB251" s="8">
        <f t="shared" si="83"/>
        <v>9.3999999999999986</v>
      </c>
      <c r="AC251" s="3">
        <f t="shared" si="84"/>
        <v>6.4102564102564124</v>
      </c>
    </row>
    <row r="252" spans="1:29" ht="15">
      <c r="A252" s="47"/>
      <c r="B252" s="73"/>
      <c r="C252" s="73"/>
      <c r="D252" s="63">
        <v>4</v>
      </c>
      <c r="E252" s="48"/>
      <c r="F252" s="48"/>
      <c r="G252" s="48"/>
      <c r="H252" s="49">
        <v>15</v>
      </c>
      <c r="I252" s="53" t="str">
        <f t="shared" si="72"/>
        <v/>
      </c>
      <c r="J252" s="56">
        <f t="array" ref="J252">SUM(E252:H252/$AE$21:$AH$21)*AC252</f>
        <v>0.41806020066889643</v>
      </c>
      <c r="K252" s="26">
        <f t="shared" si="73"/>
        <v>0</v>
      </c>
      <c r="L252" s="13">
        <f t="shared" si="74"/>
        <v>0</v>
      </c>
      <c r="M252" s="13">
        <f t="shared" si="75"/>
        <v>0</v>
      </c>
      <c r="N252" s="14">
        <f t="shared" si="76"/>
        <v>0.15599999999999994</v>
      </c>
      <c r="O252" s="20">
        <f t="shared" si="70"/>
        <v>0.84400000000000008</v>
      </c>
      <c r="P252" s="19">
        <f t="shared" si="77"/>
        <v>113.71237458193983</v>
      </c>
      <c r="Q252" s="6">
        <f t="shared" si="78"/>
        <v>12.040133779264217</v>
      </c>
      <c r="R252" s="6">
        <f t="shared" si="79"/>
        <v>8.1521739130434803</v>
      </c>
      <c r="S252" s="15">
        <f t="shared" si="80"/>
        <v>-28.07692307692307</v>
      </c>
      <c r="T252" s="42" t="str">
        <f t="shared" si="67"/>
        <v/>
      </c>
      <c r="U252" s="42" t="str">
        <f t="shared" si="68"/>
        <v/>
      </c>
      <c r="V252" s="137" t="str">
        <f t="shared" si="69"/>
        <v/>
      </c>
      <c r="W252" s="140">
        <f t="shared" si="71"/>
        <v>0</v>
      </c>
      <c r="X252" s="83"/>
      <c r="Y252" s="3">
        <v>0</v>
      </c>
      <c r="Z252" s="5">
        <f t="shared" si="81"/>
        <v>45</v>
      </c>
      <c r="AA252" s="5">
        <f t="shared" si="82"/>
        <v>75</v>
      </c>
      <c r="AB252" s="8">
        <f t="shared" si="83"/>
        <v>9.3999999999999986</v>
      </c>
      <c r="AC252" s="3">
        <f t="shared" si="84"/>
        <v>6.4102564102564124</v>
      </c>
    </row>
    <row r="253" spans="1:29" ht="15">
      <c r="A253" s="47"/>
      <c r="B253" s="73"/>
      <c r="C253" s="73"/>
      <c r="D253" s="63">
        <v>4</v>
      </c>
      <c r="E253" s="48"/>
      <c r="F253" s="48"/>
      <c r="G253" s="48"/>
      <c r="H253" s="49">
        <v>15</v>
      </c>
      <c r="I253" s="53" t="str">
        <f t="shared" si="72"/>
        <v/>
      </c>
      <c r="J253" s="56">
        <f t="array" ref="J253">SUM(E253:H253/$AE$21:$AH$21)*AC253</f>
        <v>0.41806020066889643</v>
      </c>
      <c r="K253" s="26">
        <f t="shared" si="73"/>
        <v>0</v>
      </c>
      <c r="L253" s="13">
        <f t="shared" si="74"/>
        <v>0</v>
      </c>
      <c r="M253" s="13">
        <f t="shared" si="75"/>
        <v>0</v>
      </c>
      <c r="N253" s="14">
        <f t="shared" si="76"/>
        <v>0.15599999999999994</v>
      </c>
      <c r="O253" s="20">
        <f t="shared" si="70"/>
        <v>0.84400000000000008</v>
      </c>
      <c r="P253" s="19">
        <f t="shared" si="77"/>
        <v>113.71237458193983</v>
      </c>
      <c r="Q253" s="6">
        <f t="shared" si="78"/>
        <v>12.040133779264217</v>
      </c>
      <c r="R253" s="6">
        <f t="shared" si="79"/>
        <v>8.1521739130434803</v>
      </c>
      <c r="S253" s="15">
        <f t="shared" si="80"/>
        <v>-28.07692307692307</v>
      </c>
      <c r="T253" s="42" t="str">
        <f t="shared" si="67"/>
        <v/>
      </c>
      <c r="U253" s="42" t="str">
        <f t="shared" si="68"/>
        <v/>
      </c>
      <c r="V253" s="137" t="str">
        <f t="shared" si="69"/>
        <v/>
      </c>
      <c r="W253" s="140">
        <f t="shared" si="71"/>
        <v>0</v>
      </c>
      <c r="X253" s="83"/>
      <c r="Y253" s="3">
        <v>0</v>
      </c>
      <c r="Z253" s="5">
        <f t="shared" si="81"/>
        <v>45</v>
      </c>
      <c r="AA253" s="5">
        <f t="shared" si="82"/>
        <v>75</v>
      </c>
      <c r="AB253" s="8">
        <f t="shared" si="83"/>
        <v>9.3999999999999986</v>
      </c>
      <c r="AC253" s="3">
        <f t="shared" si="84"/>
        <v>6.4102564102564124</v>
      </c>
    </row>
    <row r="254" spans="1:29" ht="15">
      <c r="A254" s="47"/>
      <c r="B254" s="73"/>
      <c r="C254" s="73"/>
      <c r="D254" s="63">
        <v>4</v>
      </c>
      <c r="E254" s="48"/>
      <c r="F254" s="48"/>
      <c r="G254" s="48"/>
      <c r="H254" s="49">
        <v>15</v>
      </c>
      <c r="I254" s="53" t="str">
        <f t="shared" si="72"/>
        <v/>
      </c>
      <c r="J254" s="56">
        <f t="array" ref="J254">SUM(E254:H254/$AE$21:$AH$21)*AC254</f>
        <v>0.41806020066889643</v>
      </c>
      <c r="K254" s="26">
        <f t="shared" si="73"/>
        <v>0</v>
      </c>
      <c r="L254" s="13">
        <f t="shared" si="74"/>
        <v>0</v>
      </c>
      <c r="M254" s="13">
        <f t="shared" si="75"/>
        <v>0</v>
      </c>
      <c r="N254" s="14">
        <f t="shared" si="76"/>
        <v>0.15599999999999994</v>
      </c>
      <c r="O254" s="20">
        <f t="shared" si="70"/>
        <v>0.84400000000000008</v>
      </c>
      <c r="P254" s="19">
        <f t="shared" si="77"/>
        <v>113.71237458193983</v>
      </c>
      <c r="Q254" s="6">
        <f t="shared" si="78"/>
        <v>12.040133779264217</v>
      </c>
      <c r="R254" s="6">
        <f t="shared" si="79"/>
        <v>8.1521739130434803</v>
      </c>
      <c r="S254" s="15">
        <f t="shared" si="80"/>
        <v>-28.07692307692307</v>
      </c>
      <c r="T254" s="42" t="str">
        <f t="shared" si="67"/>
        <v/>
      </c>
      <c r="U254" s="42" t="str">
        <f t="shared" si="68"/>
        <v/>
      </c>
      <c r="V254" s="137" t="str">
        <f t="shared" si="69"/>
        <v/>
      </c>
      <c r="W254" s="140">
        <f t="shared" si="71"/>
        <v>0</v>
      </c>
      <c r="X254" s="83"/>
      <c r="Y254" s="3">
        <v>0</v>
      </c>
      <c r="Z254" s="5">
        <f t="shared" si="81"/>
        <v>45</v>
      </c>
      <c r="AA254" s="5">
        <f t="shared" si="82"/>
        <v>75</v>
      </c>
      <c r="AB254" s="8">
        <f t="shared" si="83"/>
        <v>9.3999999999999986</v>
      </c>
      <c r="AC254" s="3">
        <f t="shared" si="84"/>
        <v>6.4102564102564124</v>
      </c>
    </row>
    <row r="255" spans="1:29" ht="15">
      <c r="A255" s="47"/>
      <c r="B255" s="73"/>
      <c r="C255" s="73"/>
      <c r="D255" s="63">
        <v>4</v>
      </c>
      <c r="E255" s="48"/>
      <c r="F255" s="48"/>
      <c r="G255" s="48"/>
      <c r="H255" s="49">
        <v>15</v>
      </c>
      <c r="I255" s="53" t="str">
        <f t="shared" si="72"/>
        <v/>
      </c>
      <c r="J255" s="56">
        <f t="array" ref="J255">SUM(E255:H255/$AE$21:$AH$21)*AC255</f>
        <v>0.41806020066889643</v>
      </c>
      <c r="K255" s="26">
        <f t="shared" si="73"/>
        <v>0</v>
      </c>
      <c r="L255" s="13">
        <f t="shared" si="74"/>
        <v>0</v>
      </c>
      <c r="M255" s="13">
        <f t="shared" si="75"/>
        <v>0</v>
      </c>
      <c r="N255" s="14">
        <f t="shared" si="76"/>
        <v>0.15599999999999994</v>
      </c>
      <c r="O255" s="20">
        <f t="shared" si="70"/>
        <v>0.84400000000000008</v>
      </c>
      <c r="P255" s="19">
        <f t="shared" si="77"/>
        <v>113.71237458193983</v>
      </c>
      <c r="Q255" s="6">
        <f t="shared" si="78"/>
        <v>12.040133779264217</v>
      </c>
      <c r="R255" s="6">
        <f t="shared" si="79"/>
        <v>8.1521739130434803</v>
      </c>
      <c r="S255" s="15">
        <f t="shared" si="80"/>
        <v>-28.07692307692307</v>
      </c>
      <c r="T255" s="42" t="str">
        <f t="shared" si="67"/>
        <v/>
      </c>
      <c r="U255" s="42" t="str">
        <f t="shared" si="68"/>
        <v/>
      </c>
      <c r="V255" s="137" t="str">
        <f t="shared" si="69"/>
        <v/>
      </c>
      <c r="W255" s="140">
        <f t="shared" si="71"/>
        <v>0</v>
      </c>
      <c r="X255" s="83"/>
      <c r="Y255" s="3">
        <v>0</v>
      </c>
      <c r="Z255" s="5">
        <f t="shared" si="81"/>
        <v>45</v>
      </c>
      <c r="AA255" s="5">
        <f t="shared" si="82"/>
        <v>75</v>
      </c>
      <c r="AB255" s="8">
        <f t="shared" si="83"/>
        <v>9.3999999999999986</v>
      </c>
      <c r="AC255" s="3">
        <f t="shared" si="84"/>
        <v>6.4102564102564124</v>
      </c>
    </row>
    <row r="256" spans="1:29" ht="15">
      <c r="A256" s="47"/>
      <c r="B256" s="73"/>
      <c r="C256" s="73"/>
      <c r="D256" s="63">
        <v>4</v>
      </c>
      <c r="E256" s="48"/>
      <c r="F256" s="48"/>
      <c r="G256" s="48"/>
      <c r="H256" s="49">
        <v>15</v>
      </c>
      <c r="I256" s="53" t="str">
        <f t="shared" si="72"/>
        <v/>
      </c>
      <c r="J256" s="56">
        <f t="array" ref="J256">SUM(E256:H256/$AE$21:$AH$21)*AC256</f>
        <v>0.41806020066889643</v>
      </c>
      <c r="K256" s="26">
        <f t="shared" si="73"/>
        <v>0</v>
      </c>
      <c r="L256" s="13">
        <f t="shared" si="74"/>
        <v>0</v>
      </c>
      <c r="M256" s="13">
        <f t="shared" si="75"/>
        <v>0</v>
      </c>
      <c r="N256" s="14">
        <f t="shared" si="76"/>
        <v>0.15599999999999994</v>
      </c>
      <c r="O256" s="20">
        <f t="shared" si="70"/>
        <v>0.84400000000000008</v>
      </c>
      <c r="P256" s="19">
        <f t="shared" si="77"/>
        <v>113.71237458193983</v>
      </c>
      <c r="Q256" s="6">
        <f t="shared" si="78"/>
        <v>12.040133779264217</v>
      </c>
      <c r="R256" s="6">
        <f t="shared" si="79"/>
        <v>8.1521739130434803</v>
      </c>
      <c r="S256" s="15">
        <f t="shared" si="80"/>
        <v>-28.07692307692307</v>
      </c>
      <c r="T256" s="42" t="str">
        <f t="shared" si="67"/>
        <v/>
      </c>
      <c r="U256" s="42" t="str">
        <f t="shared" si="68"/>
        <v/>
      </c>
      <c r="V256" s="137" t="str">
        <f t="shared" si="69"/>
        <v/>
      </c>
      <c r="W256" s="140">
        <f t="shared" si="71"/>
        <v>0</v>
      </c>
      <c r="X256" s="83"/>
      <c r="Y256" s="3">
        <v>0</v>
      </c>
      <c r="Z256" s="5">
        <f t="shared" si="81"/>
        <v>45</v>
      </c>
      <c r="AA256" s="5">
        <f t="shared" si="82"/>
        <v>75</v>
      </c>
      <c r="AB256" s="8">
        <f t="shared" si="83"/>
        <v>9.3999999999999986</v>
      </c>
      <c r="AC256" s="3">
        <f t="shared" si="84"/>
        <v>6.4102564102564124</v>
      </c>
    </row>
    <row r="257" spans="1:29" ht="15">
      <c r="A257" s="47"/>
      <c r="B257" s="73"/>
      <c r="C257" s="73"/>
      <c r="D257" s="63">
        <v>4</v>
      </c>
      <c r="E257" s="48"/>
      <c r="F257" s="48"/>
      <c r="G257" s="48"/>
      <c r="H257" s="49">
        <v>15</v>
      </c>
      <c r="I257" s="53" t="str">
        <f t="shared" si="72"/>
        <v/>
      </c>
      <c r="J257" s="56">
        <f t="array" ref="J257">SUM(E257:H257/$AE$21:$AH$21)*AC257</f>
        <v>0.41806020066889643</v>
      </c>
      <c r="K257" s="26">
        <f t="shared" si="73"/>
        <v>0</v>
      </c>
      <c r="L257" s="13">
        <f t="shared" si="74"/>
        <v>0</v>
      </c>
      <c r="M257" s="13">
        <f t="shared" si="75"/>
        <v>0</v>
      </c>
      <c r="N257" s="14">
        <f t="shared" si="76"/>
        <v>0.15599999999999994</v>
      </c>
      <c r="O257" s="20">
        <f t="shared" si="70"/>
        <v>0.84400000000000008</v>
      </c>
      <c r="P257" s="19">
        <f t="shared" si="77"/>
        <v>113.71237458193983</v>
      </c>
      <c r="Q257" s="6">
        <f t="shared" si="78"/>
        <v>12.040133779264217</v>
      </c>
      <c r="R257" s="6">
        <f t="shared" si="79"/>
        <v>8.1521739130434803</v>
      </c>
      <c r="S257" s="15">
        <f t="shared" si="80"/>
        <v>-28.07692307692307</v>
      </c>
      <c r="T257" s="42" t="str">
        <f t="shared" si="67"/>
        <v/>
      </c>
      <c r="U257" s="42" t="str">
        <f t="shared" si="68"/>
        <v/>
      </c>
      <c r="V257" s="137" t="str">
        <f t="shared" si="69"/>
        <v/>
      </c>
      <c r="W257" s="140">
        <f t="shared" si="71"/>
        <v>0</v>
      </c>
      <c r="X257" s="83"/>
      <c r="Y257" s="3">
        <v>0</v>
      </c>
      <c r="Z257" s="5">
        <f t="shared" si="81"/>
        <v>45</v>
      </c>
      <c r="AA257" s="5">
        <f t="shared" si="82"/>
        <v>75</v>
      </c>
      <c r="AB257" s="8">
        <f t="shared" si="83"/>
        <v>9.3999999999999986</v>
      </c>
      <c r="AC257" s="3">
        <f t="shared" si="84"/>
        <v>6.4102564102564124</v>
      </c>
    </row>
    <row r="258" spans="1:29" ht="15">
      <c r="A258" s="47"/>
      <c r="B258" s="73"/>
      <c r="C258" s="73"/>
      <c r="D258" s="63">
        <v>4</v>
      </c>
      <c r="E258" s="48"/>
      <c r="F258" s="48"/>
      <c r="G258" s="48"/>
      <c r="H258" s="49">
        <v>15</v>
      </c>
      <c r="I258" s="53" t="str">
        <f t="shared" si="72"/>
        <v/>
      </c>
      <c r="J258" s="56">
        <f t="array" ref="J258">SUM(E258:H258/$AE$21:$AH$21)*AC258</f>
        <v>0.41806020066889643</v>
      </c>
      <c r="K258" s="26">
        <f t="shared" si="73"/>
        <v>0</v>
      </c>
      <c r="L258" s="13">
        <f t="shared" si="74"/>
        <v>0</v>
      </c>
      <c r="M258" s="13">
        <f t="shared" si="75"/>
        <v>0</v>
      </c>
      <c r="N258" s="14">
        <f t="shared" si="76"/>
        <v>0.15599999999999994</v>
      </c>
      <c r="O258" s="20">
        <f t="shared" si="70"/>
        <v>0.84400000000000008</v>
      </c>
      <c r="P258" s="19">
        <f t="shared" si="77"/>
        <v>113.71237458193983</v>
      </c>
      <c r="Q258" s="6">
        <f t="shared" si="78"/>
        <v>12.040133779264217</v>
      </c>
      <c r="R258" s="6">
        <f t="shared" si="79"/>
        <v>8.1521739130434803</v>
      </c>
      <c r="S258" s="15">
        <f t="shared" si="80"/>
        <v>-28.07692307692307</v>
      </c>
      <c r="T258" s="42" t="str">
        <f t="shared" si="67"/>
        <v/>
      </c>
      <c r="U258" s="42" t="str">
        <f t="shared" si="68"/>
        <v/>
      </c>
      <c r="V258" s="137" t="str">
        <f t="shared" si="69"/>
        <v/>
      </c>
      <c r="W258" s="140">
        <f t="shared" si="71"/>
        <v>0</v>
      </c>
      <c r="X258" s="83"/>
      <c r="Y258" s="3">
        <v>0</v>
      </c>
      <c r="Z258" s="5">
        <f t="shared" si="81"/>
        <v>45</v>
      </c>
      <c r="AA258" s="5">
        <f t="shared" si="82"/>
        <v>75</v>
      </c>
      <c r="AB258" s="8">
        <f t="shared" si="83"/>
        <v>9.3999999999999986</v>
      </c>
      <c r="AC258" s="3">
        <f t="shared" si="84"/>
        <v>6.4102564102564124</v>
      </c>
    </row>
    <row r="259" spans="1:29" ht="15">
      <c r="A259" s="47"/>
      <c r="B259" s="73"/>
      <c r="C259" s="73"/>
      <c r="D259" s="63">
        <v>4</v>
      </c>
      <c r="E259" s="48"/>
      <c r="F259" s="48"/>
      <c r="G259" s="48"/>
      <c r="H259" s="49">
        <v>15</v>
      </c>
      <c r="I259" s="53" t="str">
        <f t="shared" si="72"/>
        <v/>
      </c>
      <c r="J259" s="56">
        <f t="array" ref="J259">SUM(E259:H259/$AE$21:$AH$21)*AC259</f>
        <v>0.41806020066889643</v>
      </c>
      <c r="K259" s="26">
        <f t="shared" si="73"/>
        <v>0</v>
      </c>
      <c r="L259" s="13">
        <f t="shared" si="74"/>
        <v>0</v>
      </c>
      <c r="M259" s="13">
        <f t="shared" si="75"/>
        <v>0</v>
      </c>
      <c r="N259" s="14">
        <f t="shared" si="76"/>
        <v>0.15599999999999994</v>
      </c>
      <c r="O259" s="20">
        <f t="shared" si="70"/>
        <v>0.84400000000000008</v>
      </c>
      <c r="P259" s="19">
        <f t="shared" si="77"/>
        <v>113.71237458193983</v>
      </c>
      <c r="Q259" s="6">
        <f t="shared" si="78"/>
        <v>12.040133779264217</v>
      </c>
      <c r="R259" s="6">
        <f t="shared" si="79"/>
        <v>8.1521739130434803</v>
      </c>
      <c r="S259" s="15">
        <f t="shared" si="80"/>
        <v>-28.07692307692307</v>
      </c>
      <c r="T259" s="42" t="str">
        <f t="shared" si="67"/>
        <v/>
      </c>
      <c r="U259" s="42" t="str">
        <f t="shared" si="68"/>
        <v/>
      </c>
      <c r="V259" s="137" t="str">
        <f t="shared" si="69"/>
        <v/>
      </c>
      <c r="W259" s="140">
        <f t="shared" si="71"/>
        <v>0</v>
      </c>
      <c r="X259" s="83"/>
      <c r="Y259" s="3">
        <v>0</v>
      </c>
      <c r="Z259" s="5">
        <f t="shared" si="81"/>
        <v>45</v>
      </c>
      <c r="AA259" s="5">
        <f t="shared" si="82"/>
        <v>75</v>
      </c>
      <c r="AB259" s="8">
        <f t="shared" si="83"/>
        <v>9.3999999999999986</v>
      </c>
      <c r="AC259" s="3">
        <f t="shared" si="84"/>
        <v>6.4102564102564124</v>
      </c>
    </row>
    <row r="260" spans="1:29" ht="15">
      <c r="A260" s="47"/>
      <c r="B260" s="73"/>
      <c r="C260" s="73"/>
      <c r="D260" s="63">
        <v>4</v>
      </c>
      <c r="E260" s="48"/>
      <c r="F260" s="48"/>
      <c r="G260" s="48"/>
      <c r="H260" s="49">
        <v>15</v>
      </c>
      <c r="I260" s="53" t="str">
        <f t="shared" si="72"/>
        <v/>
      </c>
      <c r="J260" s="56">
        <f t="array" ref="J260">SUM(E260:H260/$AE$21:$AH$21)*AC260</f>
        <v>0.41806020066889643</v>
      </c>
      <c r="K260" s="26">
        <f t="shared" si="73"/>
        <v>0</v>
      </c>
      <c r="L260" s="13">
        <f t="shared" si="74"/>
        <v>0</v>
      </c>
      <c r="M260" s="13">
        <f t="shared" si="75"/>
        <v>0</v>
      </c>
      <c r="N260" s="14">
        <f t="shared" si="76"/>
        <v>0.15599999999999994</v>
      </c>
      <c r="O260" s="20">
        <f t="shared" si="70"/>
        <v>0.84400000000000008</v>
      </c>
      <c r="P260" s="19">
        <f t="shared" si="77"/>
        <v>113.71237458193983</v>
      </c>
      <c r="Q260" s="6">
        <f t="shared" si="78"/>
        <v>12.040133779264217</v>
      </c>
      <c r="R260" s="6">
        <f t="shared" si="79"/>
        <v>8.1521739130434803</v>
      </c>
      <c r="S260" s="15">
        <f t="shared" si="80"/>
        <v>-28.07692307692307</v>
      </c>
      <c r="T260" s="42" t="str">
        <f t="shared" si="67"/>
        <v/>
      </c>
      <c r="U260" s="42" t="str">
        <f t="shared" si="68"/>
        <v/>
      </c>
      <c r="V260" s="137" t="str">
        <f t="shared" si="69"/>
        <v/>
      </c>
      <c r="W260" s="140">
        <f t="shared" si="71"/>
        <v>0</v>
      </c>
      <c r="X260" s="83"/>
      <c r="Y260" s="3">
        <v>0</v>
      </c>
      <c r="Z260" s="5">
        <f t="shared" si="81"/>
        <v>45</v>
      </c>
      <c r="AA260" s="5">
        <f t="shared" si="82"/>
        <v>75</v>
      </c>
      <c r="AB260" s="8">
        <f t="shared" si="83"/>
        <v>9.3999999999999986</v>
      </c>
      <c r="AC260" s="3">
        <f t="shared" si="84"/>
        <v>6.4102564102564124</v>
      </c>
    </row>
    <row r="261" spans="1:29" ht="15">
      <c r="A261" s="47"/>
      <c r="B261" s="73"/>
      <c r="C261" s="73"/>
      <c r="D261" s="63">
        <v>4</v>
      </c>
      <c r="E261" s="48"/>
      <c r="F261" s="48"/>
      <c r="G261" s="48"/>
      <c r="H261" s="49">
        <v>15</v>
      </c>
      <c r="I261" s="53" t="str">
        <f t="shared" si="72"/>
        <v/>
      </c>
      <c r="J261" s="56">
        <f t="array" ref="J261">SUM(E261:H261/$AE$21:$AH$21)*AC261</f>
        <v>0.41806020066889643</v>
      </c>
      <c r="K261" s="26">
        <f t="shared" si="73"/>
        <v>0</v>
      </c>
      <c r="L261" s="13">
        <f t="shared" si="74"/>
        <v>0</v>
      </c>
      <c r="M261" s="13">
        <f t="shared" si="75"/>
        <v>0</v>
      </c>
      <c r="N261" s="14">
        <f t="shared" si="76"/>
        <v>0.15599999999999994</v>
      </c>
      <c r="O261" s="20">
        <f t="shared" si="70"/>
        <v>0.84400000000000008</v>
      </c>
      <c r="P261" s="19">
        <f t="shared" si="77"/>
        <v>113.71237458193983</v>
      </c>
      <c r="Q261" s="6">
        <f t="shared" si="78"/>
        <v>12.040133779264217</v>
      </c>
      <c r="R261" s="6">
        <f t="shared" si="79"/>
        <v>8.1521739130434803</v>
      </c>
      <c r="S261" s="15">
        <f t="shared" si="80"/>
        <v>-28.07692307692307</v>
      </c>
      <c r="T261" s="42" t="str">
        <f t="shared" si="67"/>
        <v/>
      </c>
      <c r="U261" s="42" t="str">
        <f t="shared" si="68"/>
        <v/>
      </c>
      <c r="V261" s="137" t="str">
        <f t="shared" si="69"/>
        <v/>
      </c>
      <c r="W261" s="140">
        <f t="shared" si="71"/>
        <v>0</v>
      </c>
      <c r="X261" s="83"/>
      <c r="Y261" s="3">
        <v>0</v>
      </c>
      <c r="Z261" s="5">
        <f t="shared" si="81"/>
        <v>45</v>
      </c>
      <c r="AA261" s="5">
        <f t="shared" si="82"/>
        <v>75</v>
      </c>
      <c r="AB261" s="8">
        <f t="shared" si="83"/>
        <v>9.3999999999999986</v>
      </c>
      <c r="AC261" s="3">
        <f t="shared" si="84"/>
        <v>6.4102564102564124</v>
      </c>
    </row>
    <row r="262" spans="1:29" ht="15">
      <c r="A262" s="47"/>
      <c r="B262" s="73"/>
      <c r="C262" s="73"/>
      <c r="D262" s="63">
        <v>4</v>
      </c>
      <c r="E262" s="48"/>
      <c r="F262" s="48"/>
      <c r="G262" s="48"/>
      <c r="H262" s="49">
        <v>15</v>
      </c>
      <c r="I262" s="53" t="str">
        <f t="shared" si="72"/>
        <v/>
      </c>
      <c r="J262" s="56">
        <f t="array" ref="J262">SUM(E262:H262/$AE$21:$AH$21)*AC262</f>
        <v>0.41806020066889643</v>
      </c>
      <c r="K262" s="26">
        <f t="shared" si="73"/>
        <v>0</v>
      </c>
      <c r="L262" s="13">
        <f t="shared" si="74"/>
        <v>0</v>
      </c>
      <c r="M262" s="13">
        <f t="shared" si="75"/>
        <v>0</v>
      </c>
      <c r="N262" s="14">
        <f t="shared" si="76"/>
        <v>0.15599999999999994</v>
      </c>
      <c r="O262" s="20">
        <f t="shared" si="70"/>
        <v>0.84400000000000008</v>
      </c>
      <c r="P262" s="19">
        <f t="shared" si="77"/>
        <v>113.71237458193983</v>
      </c>
      <c r="Q262" s="6">
        <f t="shared" si="78"/>
        <v>12.040133779264217</v>
      </c>
      <c r="R262" s="6">
        <f t="shared" si="79"/>
        <v>8.1521739130434803</v>
      </c>
      <c r="S262" s="15">
        <f t="shared" si="80"/>
        <v>-28.07692307692307</v>
      </c>
      <c r="T262" s="42" t="str">
        <f t="shared" si="67"/>
        <v/>
      </c>
      <c r="U262" s="42" t="str">
        <f t="shared" si="68"/>
        <v/>
      </c>
      <c r="V262" s="137" t="str">
        <f t="shared" si="69"/>
        <v/>
      </c>
      <c r="W262" s="140">
        <f t="shared" si="71"/>
        <v>0</v>
      </c>
      <c r="X262" s="83"/>
      <c r="Y262" s="3">
        <v>0</v>
      </c>
      <c r="Z262" s="5">
        <f t="shared" si="81"/>
        <v>45</v>
      </c>
      <c r="AA262" s="5">
        <f t="shared" si="82"/>
        <v>75</v>
      </c>
      <c r="AB262" s="8">
        <f t="shared" si="83"/>
        <v>9.3999999999999986</v>
      </c>
      <c r="AC262" s="3">
        <f t="shared" si="84"/>
        <v>6.4102564102564124</v>
      </c>
    </row>
    <row r="263" spans="1:29" ht="15">
      <c r="A263" s="47"/>
      <c r="B263" s="73"/>
      <c r="C263" s="73"/>
      <c r="D263" s="63">
        <v>4</v>
      </c>
      <c r="E263" s="48"/>
      <c r="F263" s="48"/>
      <c r="G263" s="48"/>
      <c r="H263" s="49">
        <v>15</v>
      </c>
      <c r="I263" s="53" t="str">
        <f t="shared" si="72"/>
        <v/>
      </c>
      <c r="J263" s="56">
        <f t="array" ref="J263">SUM(E263:H263/$AE$21:$AH$21)*AC263</f>
        <v>0.41806020066889643</v>
      </c>
      <c r="K263" s="26">
        <f t="shared" si="73"/>
        <v>0</v>
      </c>
      <c r="L263" s="13">
        <f t="shared" si="74"/>
        <v>0</v>
      </c>
      <c r="M263" s="13">
        <f t="shared" si="75"/>
        <v>0</v>
      </c>
      <c r="N263" s="14">
        <f t="shared" si="76"/>
        <v>0.15599999999999994</v>
      </c>
      <c r="O263" s="20">
        <f t="shared" si="70"/>
        <v>0.84400000000000008</v>
      </c>
      <c r="P263" s="19">
        <f t="shared" si="77"/>
        <v>113.71237458193983</v>
      </c>
      <c r="Q263" s="6">
        <f t="shared" si="78"/>
        <v>12.040133779264217</v>
      </c>
      <c r="R263" s="6">
        <f t="shared" si="79"/>
        <v>8.1521739130434803</v>
      </c>
      <c r="S263" s="15">
        <f t="shared" si="80"/>
        <v>-28.07692307692307</v>
      </c>
      <c r="T263" s="42" t="str">
        <f t="shared" si="67"/>
        <v/>
      </c>
      <c r="U263" s="42" t="str">
        <f t="shared" si="68"/>
        <v/>
      </c>
      <c r="V263" s="137" t="str">
        <f t="shared" si="69"/>
        <v/>
      </c>
      <c r="W263" s="140">
        <f t="shared" si="71"/>
        <v>0</v>
      </c>
      <c r="X263" s="83"/>
      <c r="Y263" s="3">
        <v>0</v>
      </c>
      <c r="Z263" s="5">
        <f t="shared" si="81"/>
        <v>45</v>
      </c>
      <c r="AA263" s="5">
        <f t="shared" si="82"/>
        <v>75</v>
      </c>
      <c r="AB263" s="8">
        <f t="shared" si="83"/>
        <v>9.3999999999999986</v>
      </c>
      <c r="AC263" s="3">
        <f t="shared" si="84"/>
        <v>6.4102564102564124</v>
      </c>
    </row>
    <row r="264" spans="1:29" ht="15">
      <c r="A264" s="47"/>
      <c r="B264" s="73"/>
      <c r="C264" s="73"/>
      <c r="D264" s="63">
        <v>4</v>
      </c>
      <c r="E264" s="48"/>
      <c r="F264" s="48"/>
      <c r="G264" s="48"/>
      <c r="H264" s="49">
        <v>15</v>
      </c>
      <c r="I264" s="53" t="str">
        <f t="shared" si="72"/>
        <v/>
      </c>
      <c r="J264" s="56">
        <f t="array" ref="J264">SUM(E264:H264/$AE$21:$AH$21)*AC264</f>
        <v>0.41806020066889643</v>
      </c>
      <c r="K264" s="26">
        <f t="shared" si="73"/>
        <v>0</v>
      </c>
      <c r="L264" s="13">
        <f t="shared" si="74"/>
        <v>0</v>
      </c>
      <c r="M264" s="13">
        <f t="shared" si="75"/>
        <v>0</v>
      </c>
      <c r="N264" s="14">
        <f t="shared" si="76"/>
        <v>0.15599999999999994</v>
      </c>
      <c r="O264" s="20">
        <f t="shared" si="70"/>
        <v>0.84400000000000008</v>
      </c>
      <c r="P264" s="19">
        <f t="shared" si="77"/>
        <v>113.71237458193983</v>
      </c>
      <c r="Q264" s="6">
        <f t="shared" si="78"/>
        <v>12.040133779264217</v>
      </c>
      <c r="R264" s="6">
        <f t="shared" si="79"/>
        <v>8.1521739130434803</v>
      </c>
      <c r="S264" s="15">
        <f t="shared" si="80"/>
        <v>-28.07692307692307</v>
      </c>
      <c r="T264" s="42" t="str">
        <f t="shared" ref="T264:T320" si="85">IF(P264/T$3&gt;1000,P264/T$3/1000,"")</f>
        <v/>
      </c>
      <c r="U264" s="42" t="str">
        <f t="shared" ref="U264:U320" si="86">IF(Q264/U$3&gt;1000,Q264/U$3/1000,"")</f>
        <v/>
      </c>
      <c r="V264" s="137" t="str">
        <f t="shared" ref="V264:V320" si="87">IF(R264/V$3&gt;1000,R264/V$3/1000,"")</f>
        <v/>
      </c>
      <c r="W264" s="140">
        <f t="shared" si="71"/>
        <v>0</v>
      </c>
      <c r="X264" s="83"/>
      <c r="Y264" s="3">
        <v>0</v>
      </c>
      <c r="Z264" s="5">
        <f t="shared" si="81"/>
        <v>45</v>
      </c>
      <c r="AA264" s="5">
        <f t="shared" si="82"/>
        <v>75</v>
      </c>
      <c r="AB264" s="8">
        <f t="shared" si="83"/>
        <v>9.3999999999999986</v>
      </c>
      <c r="AC264" s="3">
        <f t="shared" si="84"/>
        <v>6.4102564102564124</v>
      </c>
    </row>
    <row r="265" spans="1:29" ht="15">
      <c r="A265" s="47"/>
      <c r="B265" s="73"/>
      <c r="C265" s="73"/>
      <c r="D265" s="63">
        <v>4</v>
      </c>
      <c r="E265" s="48"/>
      <c r="F265" s="48"/>
      <c r="G265" s="48"/>
      <c r="H265" s="49">
        <v>15</v>
      </c>
      <c r="I265" s="53" t="str">
        <f t="shared" si="72"/>
        <v/>
      </c>
      <c r="J265" s="56">
        <f t="array" ref="J265">SUM(E265:H265/$AE$21:$AH$21)*AC265</f>
        <v>0.41806020066889643</v>
      </c>
      <c r="K265" s="26">
        <f t="shared" si="73"/>
        <v>0</v>
      </c>
      <c r="L265" s="13">
        <f t="shared" si="74"/>
        <v>0</v>
      </c>
      <c r="M265" s="13">
        <f t="shared" si="75"/>
        <v>0</v>
      </c>
      <c r="N265" s="14">
        <f t="shared" si="76"/>
        <v>0.15599999999999994</v>
      </c>
      <c r="O265" s="20">
        <f t="shared" ref="O265:O318" si="88">1-(K265+L265+M265+N265)</f>
        <v>0.84400000000000008</v>
      </c>
      <c r="P265" s="19">
        <f t="shared" si="77"/>
        <v>113.71237458193983</v>
      </c>
      <c r="Q265" s="6">
        <f t="shared" si="78"/>
        <v>12.040133779264217</v>
      </c>
      <c r="R265" s="6">
        <f t="shared" si="79"/>
        <v>8.1521739130434803</v>
      </c>
      <c r="S265" s="15">
        <f t="shared" si="80"/>
        <v>-28.07692307692307</v>
      </c>
      <c r="T265" s="42" t="str">
        <f t="shared" si="85"/>
        <v/>
      </c>
      <c r="U265" s="42" t="str">
        <f t="shared" si="86"/>
        <v/>
      </c>
      <c r="V265" s="137" t="str">
        <f t="shared" si="87"/>
        <v/>
      </c>
      <c r="W265" s="140">
        <f t="shared" ref="W265:W319" si="89">IF(AND(L265&gt;20%,(K265+L265)&gt;80%),(L265-16%)*J265*$AE$21/1000/$W$3,0)</f>
        <v>0</v>
      </c>
      <c r="X265" s="83"/>
      <c r="Y265" s="3">
        <v>0</v>
      </c>
      <c r="Z265" s="5">
        <f t="shared" si="81"/>
        <v>45</v>
      </c>
      <c r="AA265" s="5">
        <f t="shared" si="82"/>
        <v>75</v>
      </c>
      <c r="AB265" s="8">
        <f t="shared" si="83"/>
        <v>9.3999999999999986</v>
      </c>
      <c r="AC265" s="3">
        <f t="shared" si="84"/>
        <v>6.4102564102564124</v>
      </c>
    </row>
    <row r="266" spans="1:29" ht="15">
      <c r="A266" s="47"/>
      <c r="B266" s="73"/>
      <c r="C266" s="73"/>
      <c r="D266" s="63">
        <v>4</v>
      </c>
      <c r="E266" s="48"/>
      <c r="F266" s="48"/>
      <c r="G266" s="48"/>
      <c r="H266" s="49">
        <v>15</v>
      </c>
      <c r="I266" s="53" t="str">
        <f t="shared" si="72"/>
        <v/>
      </c>
      <c r="J266" s="56">
        <f t="array" ref="J266">SUM(E266:H266/$AE$21:$AH$21)*AC266</f>
        <v>0.41806020066889643</v>
      </c>
      <c r="K266" s="26">
        <f t="shared" si="73"/>
        <v>0</v>
      </c>
      <c r="L266" s="13">
        <f t="shared" si="74"/>
        <v>0</v>
      </c>
      <c r="M266" s="13">
        <f t="shared" si="75"/>
        <v>0</v>
      </c>
      <c r="N266" s="14">
        <f t="shared" si="76"/>
        <v>0.15599999999999994</v>
      </c>
      <c r="O266" s="20">
        <f t="shared" si="88"/>
        <v>0.84400000000000008</v>
      </c>
      <c r="P266" s="19">
        <f t="shared" si="77"/>
        <v>113.71237458193983</v>
      </c>
      <c r="Q266" s="6">
        <f t="shared" si="78"/>
        <v>12.040133779264217</v>
      </c>
      <c r="R266" s="6">
        <f t="shared" si="79"/>
        <v>8.1521739130434803</v>
      </c>
      <c r="S266" s="15">
        <f t="shared" si="80"/>
        <v>-28.07692307692307</v>
      </c>
      <c r="T266" s="42" t="str">
        <f t="shared" si="85"/>
        <v/>
      </c>
      <c r="U266" s="42" t="str">
        <f t="shared" si="86"/>
        <v/>
      </c>
      <c r="V266" s="137" t="str">
        <f t="shared" si="87"/>
        <v/>
      </c>
      <c r="W266" s="140">
        <f t="shared" si="89"/>
        <v>0</v>
      </c>
      <c r="X266" s="83"/>
      <c r="Y266" s="3">
        <v>0</v>
      </c>
      <c r="Z266" s="5">
        <f t="shared" si="81"/>
        <v>45</v>
      </c>
      <c r="AA266" s="5">
        <f t="shared" si="82"/>
        <v>75</v>
      </c>
      <c r="AB266" s="8">
        <f t="shared" si="83"/>
        <v>9.3999999999999986</v>
      </c>
      <c r="AC266" s="3">
        <f t="shared" si="84"/>
        <v>6.4102564102564124</v>
      </c>
    </row>
    <row r="267" spans="1:29" ht="15">
      <c r="A267" s="47"/>
      <c r="B267" s="73"/>
      <c r="C267" s="73"/>
      <c r="D267" s="63">
        <v>4</v>
      </c>
      <c r="E267" s="48"/>
      <c r="F267" s="48"/>
      <c r="G267" s="48"/>
      <c r="H267" s="49">
        <v>15</v>
      </c>
      <c r="I267" s="53" t="str">
        <f t="shared" si="72"/>
        <v/>
      </c>
      <c r="J267" s="56">
        <f t="array" ref="J267">SUM(E267:H267/$AE$21:$AH$21)*AC267</f>
        <v>0.41806020066889643</v>
      </c>
      <c r="K267" s="26">
        <f t="shared" si="73"/>
        <v>0</v>
      </c>
      <c r="L267" s="13">
        <f t="shared" si="74"/>
        <v>0</v>
      </c>
      <c r="M267" s="13">
        <f t="shared" si="75"/>
        <v>0</v>
      </c>
      <c r="N267" s="14">
        <f t="shared" si="76"/>
        <v>0.15599999999999994</v>
      </c>
      <c r="O267" s="20">
        <f t="shared" si="88"/>
        <v>0.84400000000000008</v>
      </c>
      <c r="P267" s="19">
        <f t="shared" si="77"/>
        <v>113.71237458193983</v>
      </c>
      <c r="Q267" s="6">
        <f t="shared" si="78"/>
        <v>12.040133779264217</v>
      </c>
      <c r="R267" s="6">
        <f t="shared" si="79"/>
        <v>8.1521739130434803</v>
      </c>
      <c r="S267" s="15">
        <f t="shared" si="80"/>
        <v>-28.07692307692307</v>
      </c>
      <c r="T267" s="42" t="str">
        <f t="shared" si="85"/>
        <v/>
      </c>
      <c r="U267" s="42" t="str">
        <f t="shared" si="86"/>
        <v/>
      </c>
      <c r="V267" s="137" t="str">
        <f t="shared" si="87"/>
        <v/>
      </c>
      <c r="W267" s="140">
        <f t="shared" si="89"/>
        <v>0</v>
      </c>
      <c r="X267" s="83"/>
      <c r="Y267" s="3">
        <v>0</v>
      </c>
      <c r="Z267" s="5">
        <f t="shared" si="81"/>
        <v>45</v>
      </c>
      <c r="AA267" s="5">
        <f t="shared" si="82"/>
        <v>75</v>
      </c>
      <c r="AB267" s="8">
        <f t="shared" si="83"/>
        <v>9.3999999999999986</v>
      </c>
      <c r="AC267" s="3">
        <f t="shared" si="84"/>
        <v>6.4102564102564124</v>
      </c>
    </row>
    <row r="268" spans="1:29" ht="15">
      <c r="A268" s="47"/>
      <c r="B268" s="73"/>
      <c r="C268" s="73"/>
      <c r="D268" s="63">
        <v>4</v>
      </c>
      <c r="E268" s="48"/>
      <c r="F268" s="48"/>
      <c r="G268" s="48"/>
      <c r="H268" s="49">
        <v>15</v>
      </c>
      <c r="I268" s="53" t="str">
        <f t="shared" si="72"/>
        <v/>
      </c>
      <c r="J268" s="56">
        <f t="array" ref="J268">SUM(E268:H268/$AE$21:$AH$21)*AC268</f>
        <v>0.41806020066889643</v>
      </c>
      <c r="K268" s="26">
        <f t="shared" si="73"/>
        <v>0</v>
      </c>
      <c r="L268" s="13">
        <f t="shared" si="74"/>
        <v>0</v>
      </c>
      <c r="M268" s="13">
        <f t="shared" si="75"/>
        <v>0</v>
      </c>
      <c r="N268" s="14">
        <f t="shared" si="76"/>
        <v>0.15599999999999994</v>
      </c>
      <c r="O268" s="20">
        <f t="shared" si="88"/>
        <v>0.84400000000000008</v>
      </c>
      <c r="P268" s="19">
        <f t="shared" si="77"/>
        <v>113.71237458193983</v>
      </c>
      <c r="Q268" s="6">
        <f t="shared" si="78"/>
        <v>12.040133779264217</v>
      </c>
      <c r="R268" s="6">
        <f t="shared" si="79"/>
        <v>8.1521739130434803</v>
      </c>
      <c r="S268" s="15">
        <f t="shared" si="80"/>
        <v>-28.07692307692307</v>
      </c>
      <c r="T268" s="42" t="str">
        <f t="shared" si="85"/>
        <v/>
      </c>
      <c r="U268" s="42" t="str">
        <f t="shared" si="86"/>
        <v/>
      </c>
      <c r="V268" s="137" t="str">
        <f t="shared" si="87"/>
        <v/>
      </c>
      <c r="W268" s="140">
        <f t="shared" si="89"/>
        <v>0</v>
      </c>
      <c r="X268" s="83"/>
      <c r="Y268" s="3">
        <v>0</v>
      </c>
      <c r="Z268" s="5">
        <f t="shared" si="81"/>
        <v>45</v>
      </c>
      <c r="AA268" s="5">
        <f t="shared" si="82"/>
        <v>75</v>
      </c>
      <c r="AB268" s="8">
        <f t="shared" si="83"/>
        <v>9.3999999999999986</v>
      </c>
      <c r="AC268" s="3">
        <f t="shared" si="84"/>
        <v>6.4102564102564124</v>
      </c>
    </row>
    <row r="269" spans="1:29" ht="15">
      <c r="A269" s="47"/>
      <c r="B269" s="73"/>
      <c r="C269" s="73"/>
      <c r="D269" s="63">
        <v>4</v>
      </c>
      <c r="E269" s="48"/>
      <c r="F269" s="48"/>
      <c r="G269" s="48"/>
      <c r="H269" s="49">
        <v>15</v>
      </c>
      <c r="I269" s="53" t="str">
        <f t="shared" si="72"/>
        <v/>
      </c>
      <c r="J269" s="56">
        <f t="array" ref="J269">SUM(E269:H269/$AE$21:$AH$21)*AC269</f>
        <v>0.41806020066889643</v>
      </c>
      <c r="K269" s="26">
        <f t="shared" si="73"/>
        <v>0</v>
      </c>
      <c r="L269" s="13">
        <f t="shared" si="74"/>
        <v>0</v>
      </c>
      <c r="M269" s="13">
        <f t="shared" si="75"/>
        <v>0</v>
      </c>
      <c r="N269" s="14">
        <f t="shared" si="76"/>
        <v>0.15599999999999994</v>
      </c>
      <c r="O269" s="20">
        <f t="shared" si="88"/>
        <v>0.84400000000000008</v>
      </c>
      <c r="P269" s="19">
        <f t="shared" si="77"/>
        <v>113.71237458193983</v>
      </c>
      <c r="Q269" s="6">
        <f t="shared" si="78"/>
        <v>12.040133779264217</v>
      </c>
      <c r="R269" s="6">
        <f t="shared" si="79"/>
        <v>8.1521739130434803</v>
      </c>
      <c r="S269" s="15">
        <f t="shared" si="80"/>
        <v>-28.07692307692307</v>
      </c>
      <c r="T269" s="42" t="str">
        <f t="shared" si="85"/>
        <v/>
      </c>
      <c r="U269" s="42" t="str">
        <f t="shared" si="86"/>
        <v/>
      </c>
      <c r="V269" s="137" t="str">
        <f t="shared" si="87"/>
        <v/>
      </c>
      <c r="W269" s="140">
        <f t="shared" si="89"/>
        <v>0</v>
      </c>
      <c r="X269" s="83"/>
      <c r="Y269" s="3">
        <v>0</v>
      </c>
      <c r="Z269" s="5">
        <f t="shared" si="81"/>
        <v>45</v>
      </c>
      <c r="AA269" s="5">
        <f t="shared" si="82"/>
        <v>75</v>
      </c>
      <c r="AB269" s="8">
        <f t="shared" si="83"/>
        <v>9.3999999999999986</v>
      </c>
      <c r="AC269" s="3">
        <f t="shared" si="84"/>
        <v>6.4102564102564124</v>
      </c>
    </row>
    <row r="270" spans="1:29" ht="15">
      <c r="A270" s="47"/>
      <c r="B270" s="73"/>
      <c r="C270" s="73"/>
      <c r="D270" s="63">
        <v>4</v>
      </c>
      <c r="E270" s="48"/>
      <c r="F270" s="48"/>
      <c r="G270" s="48"/>
      <c r="H270" s="49">
        <v>15</v>
      </c>
      <c r="I270" s="53" t="str">
        <f t="shared" si="72"/>
        <v/>
      </c>
      <c r="J270" s="56">
        <f t="array" ref="J270">SUM(E270:H270/$AE$21:$AH$21)*AC270</f>
        <v>0.41806020066889643</v>
      </c>
      <c r="K270" s="26">
        <f t="shared" si="73"/>
        <v>0</v>
      </c>
      <c r="L270" s="13">
        <f t="shared" si="74"/>
        <v>0</v>
      </c>
      <c r="M270" s="13">
        <f t="shared" si="75"/>
        <v>0</v>
      </c>
      <c r="N270" s="14">
        <f t="shared" si="76"/>
        <v>0.15599999999999994</v>
      </c>
      <c r="O270" s="20">
        <f t="shared" si="88"/>
        <v>0.84400000000000008</v>
      </c>
      <c r="P270" s="19">
        <f t="shared" si="77"/>
        <v>113.71237458193983</v>
      </c>
      <c r="Q270" s="6">
        <f t="shared" si="78"/>
        <v>12.040133779264217</v>
      </c>
      <c r="R270" s="6">
        <f t="shared" si="79"/>
        <v>8.1521739130434803</v>
      </c>
      <c r="S270" s="15">
        <f t="shared" si="80"/>
        <v>-28.07692307692307</v>
      </c>
      <c r="T270" s="42" t="str">
        <f t="shared" si="85"/>
        <v/>
      </c>
      <c r="U270" s="42" t="str">
        <f t="shared" si="86"/>
        <v/>
      </c>
      <c r="V270" s="137" t="str">
        <f t="shared" si="87"/>
        <v/>
      </c>
      <c r="W270" s="140">
        <f t="shared" si="89"/>
        <v>0</v>
      </c>
      <c r="X270" s="83"/>
      <c r="Y270" s="3">
        <v>0</v>
      </c>
      <c r="Z270" s="5">
        <f t="shared" si="81"/>
        <v>45</v>
      </c>
      <c r="AA270" s="5">
        <f t="shared" si="82"/>
        <v>75</v>
      </c>
      <c r="AB270" s="8">
        <f t="shared" si="83"/>
        <v>9.3999999999999986</v>
      </c>
      <c r="AC270" s="3">
        <f t="shared" si="84"/>
        <v>6.4102564102564124</v>
      </c>
    </row>
    <row r="271" spans="1:29" ht="15">
      <c r="A271" s="47"/>
      <c r="B271" s="73"/>
      <c r="C271" s="73"/>
      <c r="D271" s="63">
        <v>4</v>
      </c>
      <c r="E271" s="48"/>
      <c r="F271" s="48"/>
      <c r="G271" s="48"/>
      <c r="H271" s="49">
        <v>15</v>
      </c>
      <c r="I271" s="53" t="str">
        <f t="shared" si="72"/>
        <v/>
      </c>
      <c r="J271" s="56">
        <f t="array" ref="J271">SUM(E271:H271/$AE$21:$AH$21)*AC271</f>
        <v>0.41806020066889643</v>
      </c>
      <c r="K271" s="26">
        <f t="shared" si="73"/>
        <v>0</v>
      </c>
      <c r="L271" s="13">
        <f t="shared" si="74"/>
        <v>0</v>
      </c>
      <c r="M271" s="13">
        <f t="shared" si="75"/>
        <v>0</v>
      </c>
      <c r="N271" s="14">
        <f t="shared" si="76"/>
        <v>0.15599999999999994</v>
      </c>
      <c r="O271" s="20">
        <f t="shared" si="88"/>
        <v>0.84400000000000008</v>
      </c>
      <c r="P271" s="19">
        <f t="shared" si="77"/>
        <v>113.71237458193983</v>
      </c>
      <c r="Q271" s="6">
        <f t="shared" si="78"/>
        <v>12.040133779264217</v>
      </c>
      <c r="R271" s="6">
        <f t="shared" si="79"/>
        <v>8.1521739130434803</v>
      </c>
      <c r="S271" s="15">
        <f t="shared" si="80"/>
        <v>-28.07692307692307</v>
      </c>
      <c r="T271" s="42" t="str">
        <f t="shared" si="85"/>
        <v/>
      </c>
      <c r="U271" s="42" t="str">
        <f t="shared" si="86"/>
        <v/>
      </c>
      <c r="V271" s="137" t="str">
        <f t="shared" si="87"/>
        <v/>
      </c>
      <c r="W271" s="140">
        <f t="shared" si="89"/>
        <v>0</v>
      </c>
      <c r="X271" s="83"/>
      <c r="Y271" s="3">
        <v>0</v>
      </c>
      <c r="Z271" s="5">
        <f t="shared" si="81"/>
        <v>45</v>
      </c>
      <c r="AA271" s="5">
        <f t="shared" si="82"/>
        <v>75</v>
      </c>
      <c r="AB271" s="8">
        <f t="shared" si="83"/>
        <v>9.3999999999999986</v>
      </c>
      <c r="AC271" s="3">
        <f t="shared" si="84"/>
        <v>6.4102564102564124</v>
      </c>
    </row>
    <row r="272" spans="1:29" ht="15">
      <c r="A272" s="47"/>
      <c r="B272" s="73"/>
      <c r="C272" s="73"/>
      <c r="D272" s="63">
        <v>4</v>
      </c>
      <c r="E272" s="48"/>
      <c r="F272" s="48"/>
      <c r="G272" s="48"/>
      <c r="H272" s="49">
        <v>15</v>
      </c>
      <c r="I272" s="53" t="str">
        <f t="shared" si="72"/>
        <v/>
      </c>
      <c r="J272" s="56">
        <f t="array" ref="J272">SUM(E272:H272/$AE$21:$AH$21)*AC272</f>
        <v>0.41806020066889643</v>
      </c>
      <c r="K272" s="26">
        <f t="shared" si="73"/>
        <v>0</v>
      </c>
      <c r="L272" s="13">
        <f t="shared" si="74"/>
        <v>0</v>
      </c>
      <c r="M272" s="13">
        <f t="shared" si="75"/>
        <v>0</v>
      </c>
      <c r="N272" s="14">
        <f t="shared" si="76"/>
        <v>0.15599999999999994</v>
      </c>
      <c r="O272" s="20">
        <f t="shared" si="88"/>
        <v>0.84400000000000008</v>
      </c>
      <c r="P272" s="19">
        <f t="shared" si="77"/>
        <v>113.71237458193983</v>
      </c>
      <c r="Q272" s="6">
        <f t="shared" si="78"/>
        <v>12.040133779264217</v>
      </c>
      <c r="R272" s="6">
        <f t="shared" si="79"/>
        <v>8.1521739130434803</v>
      </c>
      <c r="S272" s="15">
        <f t="shared" si="80"/>
        <v>-28.07692307692307</v>
      </c>
      <c r="T272" s="42" t="str">
        <f t="shared" si="85"/>
        <v/>
      </c>
      <c r="U272" s="42" t="str">
        <f t="shared" si="86"/>
        <v/>
      </c>
      <c r="V272" s="137" t="str">
        <f t="shared" si="87"/>
        <v/>
      </c>
      <c r="W272" s="140">
        <f t="shared" si="89"/>
        <v>0</v>
      </c>
      <c r="X272" s="83"/>
      <c r="Y272" s="3">
        <v>0</v>
      </c>
      <c r="Z272" s="5">
        <f t="shared" si="81"/>
        <v>45</v>
      </c>
      <c r="AA272" s="5">
        <f t="shared" si="82"/>
        <v>75</v>
      </c>
      <c r="AB272" s="8">
        <f t="shared" si="83"/>
        <v>9.3999999999999986</v>
      </c>
      <c r="AC272" s="3">
        <f t="shared" si="84"/>
        <v>6.4102564102564124</v>
      </c>
    </row>
    <row r="273" spans="1:29" ht="15">
      <c r="A273" s="47"/>
      <c r="B273" s="73"/>
      <c r="C273" s="73"/>
      <c r="D273" s="63">
        <v>4</v>
      </c>
      <c r="E273" s="48"/>
      <c r="F273" s="48"/>
      <c r="G273" s="48"/>
      <c r="H273" s="49">
        <v>15</v>
      </c>
      <c r="I273" s="53" t="str">
        <f t="shared" si="72"/>
        <v/>
      </c>
      <c r="J273" s="56">
        <f t="array" ref="J273">SUM(E273:H273/$AE$21:$AH$21)*AC273</f>
        <v>0.41806020066889643</v>
      </c>
      <c r="K273" s="26">
        <f t="shared" si="73"/>
        <v>0</v>
      </c>
      <c r="L273" s="13">
        <f t="shared" si="74"/>
        <v>0</v>
      </c>
      <c r="M273" s="13">
        <f t="shared" si="75"/>
        <v>0</v>
      </c>
      <c r="N273" s="14">
        <f t="shared" si="76"/>
        <v>0.15599999999999994</v>
      </c>
      <c r="O273" s="20">
        <f t="shared" si="88"/>
        <v>0.84400000000000008</v>
      </c>
      <c r="P273" s="19">
        <f t="shared" si="77"/>
        <v>113.71237458193983</v>
      </c>
      <c r="Q273" s="6">
        <f t="shared" si="78"/>
        <v>12.040133779264217</v>
      </c>
      <c r="R273" s="6">
        <f t="shared" si="79"/>
        <v>8.1521739130434803</v>
      </c>
      <c r="S273" s="15">
        <f t="shared" si="80"/>
        <v>-28.07692307692307</v>
      </c>
      <c r="T273" s="42" t="str">
        <f t="shared" si="85"/>
        <v/>
      </c>
      <c r="U273" s="42" t="str">
        <f t="shared" si="86"/>
        <v/>
      </c>
      <c r="V273" s="137" t="str">
        <f t="shared" si="87"/>
        <v/>
      </c>
      <c r="W273" s="140">
        <f t="shared" si="89"/>
        <v>0</v>
      </c>
      <c r="X273" s="83"/>
      <c r="Y273" s="3">
        <v>0</v>
      </c>
      <c r="Z273" s="5">
        <f t="shared" si="81"/>
        <v>45</v>
      </c>
      <c r="AA273" s="5">
        <f t="shared" si="82"/>
        <v>75</v>
      </c>
      <c r="AB273" s="8">
        <f t="shared" si="83"/>
        <v>9.3999999999999986</v>
      </c>
      <c r="AC273" s="3">
        <f t="shared" si="84"/>
        <v>6.4102564102564124</v>
      </c>
    </row>
    <row r="274" spans="1:29" ht="15">
      <c r="A274" s="47"/>
      <c r="B274" s="73"/>
      <c r="C274" s="73"/>
      <c r="D274" s="63">
        <v>4</v>
      </c>
      <c r="E274" s="48"/>
      <c r="F274" s="48"/>
      <c r="G274" s="48"/>
      <c r="H274" s="49">
        <v>15</v>
      </c>
      <c r="I274" s="53" t="str">
        <f t="shared" si="72"/>
        <v/>
      </c>
      <c r="J274" s="56">
        <f t="array" ref="J274">SUM(E274:H274/$AE$21:$AH$21)*AC274</f>
        <v>0.41806020066889643</v>
      </c>
      <c r="K274" s="26">
        <f t="shared" si="73"/>
        <v>0</v>
      </c>
      <c r="L274" s="13">
        <f t="shared" si="74"/>
        <v>0</v>
      </c>
      <c r="M274" s="13">
        <f t="shared" si="75"/>
        <v>0</v>
      </c>
      <c r="N274" s="14">
        <f t="shared" si="76"/>
        <v>0.15599999999999994</v>
      </c>
      <c r="O274" s="20">
        <f t="shared" si="88"/>
        <v>0.84400000000000008</v>
      </c>
      <c r="P274" s="19">
        <f t="shared" si="77"/>
        <v>113.71237458193983</v>
      </c>
      <c r="Q274" s="6">
        <f t="shared" si="78"/>
        <v>12.040133779264217</v>
      </c>
      <c r="R274" s="6">
        <f t="shared" si="79"/>
        <v>8.1521739130434803</v>
      </c>
      <c r="S274" s="15">
        <f t="shared" si="80"/>
        <v>-28.07692307692307</v>
      </c>
      <c r="T274" s="42" t="str">
        <f t="shared" si="85"/>
        <v/>
      </c>
      <c r="U274" s="42" t="str">
        <f t="shared" si="86"/>
        <v/>
      </c>
      <c r="V274" s="137" t="str">
        <f t="shared" si="87"/>
        <v/>
      </c>
      <c r="W274" s="140">
        <f t="shared" si="89"/>
        <v>0</v>
      </c>
      <c r="X274" s="83"/>
      <c r="Y274" s="3">
        <v>0</v>
      </c>
      <c r="Z274" s="5">
        <f t="shared" si="81"/>
        <v>45</v>
      </c>
      <c r="AA274" s="5">
        <f t="shared" si="82"/>
        <v>75</v>
      </c>
      <c r="AB274" s="8">
        <f t="shared" si="83"/>
        <v>9.3999999999999986</v>
      </c>
      <c r="AC274" s="3">
        <f t="shared" si="84"/>
        <v>6.4102564102564124</v>
      </c>
    </row>
    <row r="275" spans="1:29" ht="15">
      <c r="A275" s="47"/>
      <c r="B275" s="73"/>
      <c r="C275" s="73"/>
      <c r="D275" s="63">
        <v>4</v>
      </c>
      <c r="E275" s="48"/>
      <c r="F275" s="48"/>
      <c r="G275" s="48"/>
      <c r="H275" s="49">
        <v>15</v>
      </c>
      <c r="I275" s="53" t="str">
        <f t="shared" si="72"/>
        <v/>
      </c>
      <c r="J275" s="56">
        <f t="array" ref="J275">SUM(E275:H275/$AE$21:$AH$21)*AC275</f>
        <v>0.41806020066889643</v>
      </c>
      <c r="K275" s="26">
        <f t="shared" si="73"/>
        <v>0</v>
      </c>
      <c r="L275" s="13">
        <f t="shared" si="74"/>
        <v>0</v>
      </c>
      <c r="M275" s="13">
        <f t="shared" si="75"/>
        <v>0</v>
      </c>
      <c r="N275" s="14">
        <f t="shared" si="76"/>
        <v>0.15599999999999994</v>
      </c>
      <c r="O275" s="20">
        <f t="shared" si="88"/>
        <v>0.84400000000000008</v>
      </c>
      <c r="P275" s="19">
        <f t="shared" si="77"/>
        <v>113.71237458193983</v>
      </c>
      <c r="Q275" s="6">
        <f t="shared" si="78"/>
        <v>12.040133779264217</v>
      </c>
      <c r="R275" s="6">
        <f t="shared" si="79"/>
        <v>8.1521739130434803</v>
      </c>
      <c r="S275" s="15">
        <f t="shared" si="80"/>
        <v>-28.07692307692307</v>
      </c>
      <c r="T275" s="42" t="str">
        <f t="shared" si="85"/>
        <v/>
      </c>
      <c r="U275" s="42" t="str">
        <f t="shared" si="86"/>
        <v/>
      </c>
      <c r="V275" s="137" t="str">
        <f t="shared" si="87"/>
        <v/>
      </c>
      <c r="W275" s="140">
        <f t="shared" si="89"/>
        <v>0</v>
      </c>
      <c r="X275" s="83"/>
      <c r="Y275" s="3">
        <v>0</v>
      </c>
      <c r="Z275" s="5">
        <f t="shared" si="81"/>
        <v>45</v>
      </c>
      <c r="AA275" s="5">
        <f t="shared" si="82"/>
        <v>75</v>
      </c>
      <c r="AB275" s="8">
        <f t="shared" si="83"/>
        <v>9.3999999999999986</v>
      </c>
      <c r="AC275" s="3">
        <f t="shared" si="84"/>
        <v>6.4102564102564124</v>
      </c>
    </row>
    <row r="276" spans="1:29" ht="15">
      <c r="A276" s="47"/>
      <c r="B276" s="73"/>
      <c r="C276" s="73"/>
      <c r="D276" s="63">
        <v>4</v>
      </c>
      <c r="E276" s="48"/>
      <c r="F276" s="48"/>
      <c r="G276" s="48"/>
      <c r="H276" s="49">
        <v>15</v>
      </c>
      <c r="I276" s="53" t="str">
        <f t="shared" si="72"/>
        <v/>
      </c>
      <c r="J276" s="56">
        <f t="array" ref="J276">SUM(E276:H276/$AE$21:$AH$21)*AC276</f>
        <v>0.41806020066889643</v>
      </c>
      <c r="K276" s="26">
        <f t="shared" si="73"/>
        <v>0</v>
      </c>
      <c r="L276" s="13">
        <f t="shared" si="74"/>
        <v>0</v>
      </c>
      <c r="M276" s="13">
        <f t="shared" si="75"/>
        <v>0</v>
      </c>
      <c r="N276" s="14">
        <f t="shared" si="76"/>
        <v>0.15599999999999994</v>
      </c>
      <c r="O276" s="20">
        <f t="shared" si="88"/>
        <v>0.84400000000000008</v>
      </c>
      <c r="P276" s="19">
        <f t="shared" si="77"/>
        <v>113.71237458193983</v>
      </c>
      <c r="Q276" s="6">
        <f t="shared" si="78"/>
        <v>12.040133779264217</v>
      </c>
      <c r="R276" s="6">
        <f t="shared" si="79"/>
        <v>8.1521739130434803</v>
      </c>
      <c r="S276" s="15">
        <f t="shared" si="80"/>
        <v>-28.07692307692307</v>
      </c>
      <c r="T276" s="42" t="str">
        <f t="shared" si="85"/>
        <v/>
      </c>
      <c r="U276" s="42" t="str">
        <f t="shared" si="86"/>
        <v/>
      </c>
      <c r="V276" s="137" t="str">
        <f t="shared" si="87"/>
        <v/>
      </c>
      <c r="W276" s="140">
        <f t="shared" si="89"/>
        <v>0</v>
      </c>
      <c r="X276" s="83"/>
      <c r="Y276" s="3">
        <v>0</v>
      </c>
      <c r="Z276" s="5">
        <f t="shared" si="81"/>
        <v>45</v>
      </c>
      <c r="AA276" s="5">
        <f t="shared" si="82"/>
        <v>75</v>
      </c>
      <c r="AB276" s="8">
        <f t="shared" si="83"/>
        <v>9.3999999999999986</v>
      </c>
      <c r="AC276" s="3">
        <f t="shared" si="84"/>
        <v>6.4102564102564124</v>
      </c>
    </row>
    <row r="277" spans="1:29" ht="15">
      <c r="A277" s="47"/>
      <c r="B277" s="73"/>
      <c r="C277" s="73"/>
      <c r="D277" s="63">
        <v>4</v>
      </c>
      <c r="E277" s="48"/>
      <c r="F277" s="48"/>
      <c r="G277" s="48"/>
      <c r="H277" s="49">
        <v>15</v>
      </c>
      <c r="I277" s="53" t="str">
        <f t="shared" si="72"/>
        <v/>
      </c>
      <c r="J277" s="56">
        <f t="array" ref="J277">SUM(E277:H277/$AE$21:$AH$21)*AC277</f>
        <v>0.41806020066889643</v>
      </c>
      <c r="K277" s="26">
        <f t="shared" si="73"/>
        <v>0</v>
      </c>
      <c r="L277" s="13">
        <f t="shared" si="74"/>
        <v>0</v>
      </c>
      <c r="M277" s="13">
        <f t="shared" si="75"/>
        <v>0</v>
      </c>
      <c r="N277" s="14">
        <f t="shared" si="76"/>
        <v>0.15599999999999994</v>
      </c>
      <c r="O277" s="20">
        <f t="shared" si="88"/>
        <v>0.84400000000000008</v>
      </c>
      <c r="P277" s="19">
        <f t="shared" si="77"/>
        <v>113.71237458193983</v>
      </c>
      <c r="Q277" s="6">
        <f t="shared" si="78"/>
        <v>12.040133779264217</v>
      </c>
      <c r="R277" s="6">
        <f t="shared" si="79"/>
        <v>8.1521739130434803</v>
      </c>
      <c r="S277" s="15">
        <f t="shared" si="80"/>
        <v>-28.07692307692307</v>
      </c>
      <c r="T277" s="42" t="str">
        <f t="shared" si="85"/>
        <v/>
      </c>
      <c r="U277" s="42" t="str">
        <f t="shared" si="86"/>
        <v/>
      </c>
      <c r="V277" s="137" t="str">
        <f t="shared" si="87"/>
        <v/>
      </c>
      <c r="W277" s="140">
        <f t="shared" si="89"/>
        <v>0</v>
      </c>
      <c r="X277" s="83"/>
      <c r="Y277" s="3">
        <v>0</v>
      </c>
      <c r="Z277" s="5">
        <f t="shared" si="81"/>
        <v>45</v>
      </c>
      <c r="AA277" s="5">
        <f t="shared" si="82"/>
        <v>75</v>
      </c>
      <c r="AB277" s="8">
        <f t="shared" si="83"/>
        <v>9.3999999999999986</v>
      </c>
      <c r="AC277" s="3">
        <f t="shared" si="84"/>
        <v>6.4102564102564124</v>
      </c>
    </row>
    <row r="278" spans="1:29" ht="15">
      <c r="A278" s="47"/>
      <c r="B278" s="73"/>
      <c r="C278" s="73"/>
      <c r="D278" s="63">
        <v>4</v>
      </c>
      <c r="E278" s="48"/>
      <c r="F278" s="48"/>
      <c r="G278" s="48"/>
      <c r="H278" s="49">
        <v>15</v>
      </c>
      <c r="I278" s="53" t="str">
        <f t="shared" si="72"/>
        <v/>
      </c>
      <c r="J278" s="56">
        <f t="array" ref="J278">SUM(E278:H278/$AE$21:$AH$21)*AC278</f>
        <v>0.41806020066889643</v>
      </c>
      <c r="K278" s="26">
        <f t="shared" si="73"/>
        <v>0</v>
      </c>
      <c r="L278" s="13">
        <f t="shared" si="74"/>
        <v>0</v>
      </c>
      <c r="M278" s="13">
        <f t="shared" si="75"/>
        <v>0</v>
      </c>
      <c r="N278" s="14">
        <f t="shared" si="76"/>
        <v>0.15599999999999994</v>
      </c>
      <c r="O278" s="20">
        <f t="shared" si="88"/>
        <v>0.84400000000000008</v>
      </c>
      <c r="P278" s="19">
        <f t="shared" si="77"/>
        <v>113.71237458193983</v>
      </c>
      <c r="Q278" s="6">
        <f t="shared" si="78"/>
        <v>12.040133779264217</v>
      </c>
      <c r="R278" s="6">
        <f t="shared" si="79"/>
        <v>8.1521739130434803</v>
      </c>
      <c r="S278" s="15">
        <f t="shared" si="80"/>
        <v>-28.07692307692307</v>
      </c>
      <c r="T278" s="42" t="str">
        <f t="shared" si="85"/>
        <v/>
      </c>
      <c r="U278" s="42" t="str">
        <f t="shared" si="86"/>
        <v/>
      </c>
      <c r="V278" s="137" t="str">
        <f t="shared" si="87"/>
        <v/>
      </c>
      <c r="W278" s="140">
        <f t="shared" si="89"/>
        <v>0</v>
      </c>
      <c r="X278" s="83"/>
      <c r="Y278" s="3">
        <v>0</v>
      </c>
      <c r="Z278" s="5">
        <f t="shared" si="81"/>
        <v>45</v>
      </c>
      <c r="AA278" s="5">
        <f t="shared" si="82"/>
        <v>75</v>
      </c>
      <c r="AB278" s="8">
        <f t="shared" si="83"/>
        <v>9.3999999999999986</v>
      </c>
      <c r="AC278" s="3">
        <f t="shared" si="84"/>
        <v>6.4102564102564124</v>
      </c>
    </row>
    <row r="279" spans="1:29" ht="15">
      <c r="A279" s="47"/>
      <c r="B279" s="73"/>
      <c r="C279" s="73"/>
      <c r="D279" s="63">
        <v>4</v>
      </c>
      <c r="E279" s="48"/>
      <c r="F279" s="48"/>
      <c r="G279" s="48"/>
      <c r="H279" s="49">
        <v>15</v>
      </c>
      <c r="I279" s="53" t="str">
        <f t="shared" si="72"/>
        <v/>
      </c>
      <c r="J279" s="56">
        <f t="array" ref="J279">SUM(E279:H279/$AE$21:$AH$21)*AC279</f>
        <v>0.41806020066889643</v>
      </c>
      <c r="K279" s="26">
        <f t="shared" si="73"/>
        <v>0</v>
      </c>
      <c r="L279" s="13">
        <f t="shared" si="74"/>
        <v>0</v>
      </c>
      <c r="M279" s="13">
        <f t="shared" si="75"/>
        <v>0</v>
      </c>
      <c r="N279" s="14">
        <f t="shared" si="76"/>
        <v>0.15599999999999994</v>
      </c>
      <c r="O279" s="20">
        <f t="shared" si="88"/>
        <v>0.84400000000000008</v>
      </c>
      <c r="P279" s="19">
        <f t="shared" si="77"/>
        <v>113.71237458193983</v>
      </c>
      <c r="Q279" s="6">
        <f t="shared" si="78"/>
        <v>12.040133779264217</v>
      </c>
      <c r="R279" s="6">
        <f t="shared" si="79"/>
        <v>8.1521739130434803</v>
      </c>
      <c r="S279" s="15">
        <f t="shared" si="80"/>
        <v>-28.07692307692307</v>
      </c>
      <c r="T279" s="42" t="str">
        <f t="shared" si="85"/>
        <v/>
      </c>
      <c r="U279" s="42" t="str">
        <f t="shared" si="86"/>
        <v/>
      </c>
      <c r="V279" s="137" t="str">
        <f t="shared" si="87"/>
        <v/>
      </c>
      <c r="W279" s="140">
        <f t="shared" si="89"/>
        <v>0</v>
      </c>
      <c r="X279" s="83"/>
      <c r="Y279" s="3">
        <v>0</v>
      </c>
      <c r="Z279" s="5">
        <f t="shared" si="81"/>
        <v>45</v>
      </c>
      <c r="AA279" s="5">
        <f t="shared" si="82"/>
        <v>75</v>
      </c>
      <c r="AB279" s="8">
        <f t="shared" si="83"/>
        <v>9.3999999999999986</v>
      </c>
      <c r="AC279" s="3">
        <f t="shared" si="84"/>
        <v>6.4102564102564124</v>
      </c>
    </row>
    <row r="280" spans="1:29" ht="15">
      <c r="A280" s="47"/>
      <c r="B280" s="73"/>
      <c r="C280" s="73"/>
      <c r="D280" s="63">
        <v>4</v>
      </c>
      <c r="E280" s="48"/>
      <c r="F280" s="48"/>
      <c r="G280" s="48"/>
      <c r="H280" s="49">
        <v>15</v>
      </c>
      <c r="I280" s="53" t="str">
        <f t="shared" si="72"/>
        <v/>
      </c>
      <c r="J280" s="56">
        <f t="array" ref="J280">SUM(E280:H280/$AE$21:$AH$21)*AC280</f>
        <v>0.41806020066889643</v>
      </c>
      <c r="K280" s="26">
        <f t="shared" si="73"/>
        <v>0</v>
      </c>
      <c r="L280" s="13">
        <f t="shared" si="74"/>
        <v>0</v>
      </c>
      <c r="M280" s="13">
        <f t="shared" si="75"/>
        <v>0</v>
      </c>
      <c r="N280" s="14">
        <f t="shared" si="76"/>
        <v>0.15599999999999994</v>
      </c>
      <c r="O280" s="20">
        <f t="shared" si="88"/>
        <v>0.84400000000000008</v>
      </c>
      <c r="P280" s="19">
        <f t="shared" si="77"/>
        <v>113.71237458193983</v>
      </c>
      <c r="Q280" s="6">
        <f t="shared" si="78"/>
        <v>12.040133779264217</v>
      </c>
      <c r="R280" s="6">
        <f t="shared" si="79"/>
        <v>8.1521739130434803</v>
      </c>
      <c r="S280" s="15">
        <f t="shared" si="80"/>
        <v>-28.07692307692307</v>
      </c>
      <c r="T280" s="42" t="str">
        <f t="shared" si="85"/>
        <v/>
      </c>
      <c r="U280" s="42" t="str">
        <f t="shared" si="86"/>
        <v/>
      </c>
      <c r="V280" s="137" t="str">
        <f t="shared" si="87"/>
        <v/>
      </c>
      <c r="W280" s="140">
        <f t="shared" si="89"/>
        <v>0</v>
      </c>
      <c r="X280" s="83"/>
      <c r="Y280" s="3">
        <v>0</v>
      </c>
      <c r="Z280" s="5">
        <f t="shared" si="81"/>
        <v>45</v>
      </c>
      <c r="AA280" s="5">
        <f t="shared" si="82"/>
        <v>75</v>
      </c>
      <c r="AB280" s="8">
        <f t="shared" si="83"/>
        <v>9.3999999999999986</v>
      </c>
      <c r="AC280" s="3">
        <f t="shared" si="84"/>
        <v>6.4102564102564124</v>
      </c>
    </row>
    <row r="281" spans="1:29" ht="15">
      <c r="A281" s="47"/>
      <c r="B281" s="73"/>
      <c r="C281" s="73"/>
      <c r="D281" s="63">
        <v>4</v>
      </c>
      <c r="E281" s="48"/>
      <c r="F281" s="48"/>
      <c r="G281" s="48"/>
      <c r="H281" s="49">
        <v>15</v>
      </c>
      <c r="I281" s="53" t="str">
        <f t="shared" si="72"/>
        <v/>
      </c>
      <c r="J281" s="56">
        <f t="array" ref="J281">SUM(E281:H281/$AE$21:$AH$21)*AC281</f>
        <v>0.41806020066889643</v>
      </c>
      <c r="K281" s="26">
        <f t="shared" si="73"/>
        <v>0</v>
      </c>
      <c r="L281" s="13">
        <f t="shared" si="74"/>
        <v>0</v>
      </c>
      <c r="M281" s="13">
        <f t="shared" si="75"/>
        <v>0</v>
      </c>
      <c r="N281" s="14">
        <f t="shared" si="76"/>
        <v>0.15599999999999994</v>
      </c>
      <c r="O281" s="20">
        <f t="shared" si="88"/>
        <v>0.84400000000000008</v>
      </c>
      <c r="P281" s="19">
        <f t="shared" si="77"/>
        <v>113.71237458193983</v>
      </c>
      <c r="Q281" s="6">
        <f t="shared" si="78"/>
        <v>12.040133779264217</v>
      </c>
      <c r="R281" s="6">
        <f t="shared" si="79"/>
        <v>8.1521739130434803</v>
      </c>
      <c r="S281" s="15">
        <f t="shared" si="80"/>
        <v>-28.07692307692307</v>
      </c>
      <c r="T281" s="42" t="str">
        <f t="shared" si="85"/>
        <v/>
      </c>
      <c r="U281" s="42" t="str">
        <f t="shared" si="86"/>
        <v/>
      </c>
      <c r="V281" s="137" t="str">
        <f t="shared" si="87"/>
        <v/>
      </c>
      <c r="W281" s="140">
        <f t="shared" si="89"/>
        <v>0</v>
      </c>
      <c r="X281" s="83"/>
      <c r="Y281" s="3">
        <v>0</v>
      </c>
      <c r="Z281" s="5">
        <f t="shared" si="81"/>
        <v>45</v>
      </c>
      <c r="AA281" s="5">
        <f t="shared" si="82"/>
        <v>75</v>
      </c>
      <c r="AB281" s="8">
        <f t="shared" si="83"/>
        <v>9.3999999999999986</v>
      </c>
      <c r="AC281" s="3">
        <f t="shared" si="84"/>
        <v>6.4102564102564124</v>
      </c>
    </row>
    <row r="282" spans="1:29" ht="15">
      <c r="A282" s="47"/>
      <c r="B282" s="73"/>
      <c r="C282" s="73"/>
      <c r="D282" s="63">
        <v>4</v>
      </c>
      <c r="E282" s="48"/>
      <c r="F282" s="48"/>
      <c r="G282" s="48"/>
      <c r="H282" s="49">
        <v>15</v>
      </c>
      <c r="I282" s="53" t="str">
        <f t="shared" si="72"/>
        <v/>
      </c>
      <c r="J282" s="56">
        <f t="array" ref="J282">SUM(E282:H282/$AE$21:$AH$21)*AC282</f>
        <v>0.41806020066889643</v>
      </c>
      <c r="K282" s="26">
        <f t="shared" si="73"/>
        <v>0</v>
      </c>
      <c r="L282" s="13">
        <f t="shared" si="74"/>
        <v>0</v>
      </c>
      <c r="M282" s="13">
        <f t="shared" si="75"/>
        <v>0</v>
      </c>
      <c r="N282" s="14">
        <f t="shared" si="76"/>
        <v>0.15599999999999994</v>
      </c>
      <c r="O282" s="20">
        <f t="shared" si="88"/>
        <v>0.84400000000000008</v>
      </c>
      <c r="P282" s="19">
        <f t="shared" si="77"/>
        <v>113.71237458193983</v>
      </c>
      <c r="Q282" s="6">
        <f t="shared" si="78"/>
        <v>12.040133779264217</v>
      </c>
      <c r="R282" s="6">
        <f t="shared" si="79"/>
        <v>8.1521739130434803</v>
      </c>
      <c r="S282" s="15">
        <f t="shared" si="80"/>
        <v>-28.07692307692307</v>
      </c>
      <c r="T282" s="42" t="str">
        <f t="shared" si="85"/>
        <v/>
      </c>
      <c r="U282" s="42" t="str">
        <f t="shared" si="86"/>
        <v/>
      </c>
      <c r="V282" s="137" t="str">
        <f t="shared" si="87"/>
        <v/>
      </c>
      <c r="W282" s="140">
        <f t="shared" si="89"/>
        <v>0</v>
      </c>
      <c r="X282" s="83"/>
      <c r="Y282" s="3">
        <v>0</v>
      </c>
      <c r="Z282" s="5">
        <f t="shared" si="81"/>
        <v>45</v>
      </c>
      <c r="AA282" s="5">
        <f t="shared" si="82"/>
        <v>75</v>
      </c>
      <c r="AB282" s="8">
        <f t="shared" si="83"/>
        <v>9.3999999999999986</v>
      </c>
      <c r="AC282" s="3">
        <f t="shared" si="84"/>
        <v>6.4102564102564124</v>
      </c>
    </row>
    <row r="283" spans="1:29" ht="15">
      <c r="A283" s="47"/>
      <c r="B283" s="73"/>
      <c r="C283" s="73"/>
      <c r="D283" s="63">
        <v>4</v>
      </c>
      <c r="E283" s="48"/>
      <c r="F283" s="48"/>
      <c r="G283" s="48"/>
      <c r="H283" s="49">
        <v>15</v>
      </c>
      <c r="I283" s="53" t="str">
        <f t="shared" si="72"/>
        <v/>
      </c>
      <c r="J283" s="56">
        <f t="array" ref="J283">SUM(E283:H283/$AE$21:$AH$21)*AC283</f>
        <v>0.41806020066889643</v>
      </c>
      <c r="K283" s="26">
        <f t="shared" si="73"/>
        <v>0</v>
      </c>
      <c r="L283" s="13">
        <f t="shared" si="74"/>
        <v>0</v>
      </c>
      <c r="M283" s="13">
        <f t="shared" si="75"/>
        <v>0</v>
      </c>
      <c r="N283" s="14">
        <f t="shared" si="76"/>
        <v>0.15599999999999994</v>
      </c>
      <c r="O283" s="20">
        <f t="shared" si="88"/>
        <v>0.84400000000000008</v>
      </c>
      <c r="P283" s="19">
        <f t="shared" si="77"/>
        <v>113.71237458193983</v>
      </c>
      <c r="Q283" s="6">
        <f t="shared" si="78"/>
        <v>12.040133779264217</v>
      </c>
      <c r="R283" s="6">
        <f t="shared" si="79"/>
        <v>8.1521739130434803</v>
      </c>
      <c r="S283" s="15">
        <f t="shared" si="80"/>
        <v>-28.07692307692307</v>
      </c>
      <c r="T283" s="42" t="str">
        <f t="shared" si="85"/>
        <v/>
      </c>
      <c r="U283" s="42" t="str">
        <f t="shared" si="86"/>
        <v/>
      </c>
      <c r="V283" s="137" t="str">
        <f t="shared" si="87"/>
        <v/>
      </c>
      <c r="W283" s="140">
        <f t="shared" si="89"/>
        <v>0</v>
      </c>
      <c r="X283" s="83"/>
      <c r="Y283" s="3">
        <v>0</v>
      </c>
      <c r="Z283" s="5">
        <f t="shared" si="81"/>
        <v>45</v>
      </c>
      <c r="AA283" s="5">
        <f t="shared" si="82"/>
        <v>75</v>
      </c>
      <c r="AB283" s="8">
        <f t="shared" si="83"/>
        <v>9.3999999999999986</v>
      </c>
      <c r="AC283" s="3">
        <f t="shared" si="84"/>
        <v>6.4102564102564124</v>
      </c>
    </row>
    <row r="284" spans="1:29" ht="15">
      <c r="A284" s="47"/>
      <c r="B284" s="73"/>
      <c r="C284" s="73"/>
      <c r="D284" s="63">
        <v>4</v>
      </c>
      <c r="E284" s="48"/>
      <c r="F284" s="48"/>
      <c r="G284" s="48"/>
      <c r="H284" s="49">
        <v>15</v>
      </c>
      <c r="I284" s="53" t="str">
        <f t="shared" si="72"/>
        <v/>
      </c>
      <c r="J284" s="56">
        <f t="array" ref="J284">SUM(E284:H284/$AE$21:$AH$21)*AC284</f>
        <v>0.41806020066889643</v>
      </c>
      <c r="K284" s="26">
        <f t="shared" si="73"/>
        <v>0</v>
      </c>
      <c r="L284" s="13">
        <f t="shared" si="74"/>
        <v>0</v>
      </c>
      <c r="M284" s="13">
        <f t="shared" si="75"/>
        <v>0</v>
      </c>
      <c r="N284" s="14">
        <f t="shared" si="76"/>
        <v>0.15599999999999994</v>
      </c>
      <c r="O284" s="20">
        <f t="shared" si="88"/>
        <v>0.84400000000000008</v>
      </c>
      <c r="P284" s="19">
        <f t="shared" si="77"/>
        <v>113.71237458193983</v>
      </c>
      <c r="Q284" s="6">
        <f t="shared" si="78"/>
        <v>12.040133779264217</v>
      </c>
      <c r="R284" s="6">
        <f t="shared" si="79"/>
        <v>8.1521739130434803</v>
      </c>
      <c r="S284" s="15">
        <f t="shared" si="80"/>
        <v>-28.07692307692307</v>
      </c>
      <c r="T284" s="42" t="str">
        <f t="shared" si="85"/>
        <v/>
      </c>
      <c r="U284" s="42" t="str">
        <f t="shared" si="86"/>
        <v/>
      </c>
      <c r="V284" s="137" t="str">
        <f t="shared" si="87"/>
        <v/>
      </c>
      <c r="W284" s="140">
        <f t="shared" si="89"/>
        <v>0</v>
      </c>
      <c r="X284" s="83"/>
      <c r="Y284" s="3">
        <v>0</v>
      </c>
      <c r="Z284" s="5">
        <f t="shared" si="81"/>
        <v>45</v>
      </c>
      <c r="AA284" s="5">
        <f t="shared" si="82"/>
        <v>75</v>
      </c>
      <c r="AB284" s="8">
        <f t="shared" si="83"/>
        <v>9.3999999999999986</v>
      </c>
      <c r="AC284" s="3">
        <f t="shared" si="84"/>
        <v>6.4102564102564124</v>
      </c>
    </row>
    <row r="285" spans="1:29" ht="15">
      <c r="A285" s="47"/>
      <c r="B285" s="73"/>
      <c r="C285" s="73"/>
      <c r="D285" s="63">
        <v>4</v>
      </c>
      <c r="E285" s="48"/>
      <c r="F285" s="48"/>
      <c r="G285" s="48"/>
      <c r="H285" s="49">
        <v>15</v>
      </c>
      <c r="I285" s="53" t="str">
        <f t="shared" si="72"/>
        <v/>
      </c>
      <c r="J285" s="56">
        <f t="array" ref="J285">SUM(E285:H285/$AE$21:$AH$21)*AC285</f>
        <v>0.41806020066889643</v>
      </c>
      <c r="K285" s="26">
        <f t="shared" si="73"/>
        <v>0</v>
      </c>
      <c r="L285" s="13">
        <f t="shared" si="74"/>
        <v>0</v>
      </c>
      <c r="M285" s="13">
        <f t="shared" si="75"/>
        <v>0</v>
      </c>
      <c r="N285" s="14">
        <f t="shared" si="76"/>
        <v>0.15599999999999994</v>
      </c>
      <c r="O285" s="20">
        <f t="shared" si="88"/>
        <v>0.84400000000000008</v>
      </c>
      <c r="P285" s="19">
        <f t="shared" si="77"/>
        <v>113.71237458193983</v>
      </c>
      <c r="Q285" s="6">
        <f t="shared" si="78"/>
        <v>12.040133779264217</v>
      </c>
      <c r="R285" s="6">
        <f t="shared" si="79"/>
        <v>8.1521739130434803</v>
      </c>
      <c r="S285" s="15">
        <f t="shared" si="80"/>
        <v>-28.07692307692307</v>
      </c>
      <c r="T285" s="42" t="str">
        <f t="shared" si="85"/>
        <v/>
      </c>
      <c r="U285" s="42" t="str">
        <f t="shared" si="86"/>
        <v/>
      </c>
      <c r="V285" s="137" t="str">
        <f t="shared" si="87"/>
        <v/>
      </c>
      <c r="W285" s="140">
        <f t="shared" si="89"/>
        <v>0</v>
      </c>
      <c r="X285" s="83"/>
      <c r="Y285" s="3">
        <v>0</v>
      </c>
      <c r="Z285" s="5">
        <f t="shared" si="81"/>
        <v>45</v>
      </c>
      <c r="AA285" s="5">
        <f t="shared" si="82"/>
        <v>75</v>
      </c>
      <c r="AB285" s="8">
        <f t="shared" si="83"/>
        <v>9.3999999999999986</v>
      </c>
      <c r="AC285" s="3">
        <f t="shared" si="84"/>
        <v>6.4102564102564124</v>
      </c>
    </row>
    <row r="286" spans="1:29" ht="15">
      <c r="A286" s="47"/>
      <c r="B286" s="73"/>
      <c r="C286" s="73"/>
      <c r="D286" s="63">
        <v>4</v>
      </c>
      <c r="E286" s="48"/>
      <c r="F286" s="48"/>
      <c r="G286" s="48"/>
      <c r="H286" s="49">
        <v>15</v>
      </c>
      <c r="I286" s="53" t="str">
        <f t="shared" si="72"/>
        <v/>
      </c>
      <c r="J286" s="56">
        <f t="array" ref="J286">SUM(E286:H286/$AE$21:$AH$21)*AC286</f>
        <v>0.41806020066889643</v>
      </c>
      <c r="K286" s="26">
        <f t="shared" si="73"/>
        <v>0</v>
      </c>
      <c r="L286" s="13">
        <f t="shared" si="74"/>
        <v>0</v>
      </c>
      <c r="M286" s="13">
        <f t="shared" si="75"/>
        <v>0</v>
      </c>
      <c r="N286" s="14">
        <f t="shared" si="76"/>
        <v>0.15599999999999994</v>
      </c>
      <c r="O286" s="20">
        <f t="shared" si="88"/>
        <v>0.84400000000000008</v>
      </c>
      <c r="P286" s="19">
        <f t="shared" si="77"/>
        <v>113.71237458193983</v>
      </c>
      <c r="Q286" s="6">
        <f t="shared" si="78"/>
        <v>12.040133779264217</v>
      </c>
      <c r="R286" s="6">
        <f t="shared" si="79"/>
        <v>8.1521739130434803</v>
      </c>
      <c r="S286" s="15">
        <f t="shared" si="80"/>
        <v>-28.07692307692307</v>
      </c>
      <c r="T286" s="42" t="str">
        <f t="shared" si="85"/>
        <v/>
      </c>
      <c r="U286" s="42" t="str">
        <f t="shared" si="86"/>
        <v/>
      </c>
      <c r="V286" s="137" t="str">
        <f t="shared" si="87"/>
        <v/>
      </c>
      <c r="W286" s="140">
        <f t="shared" si="89"/>
        <v>0</v>
      </c>
      <c r="X286" s="83"/>
      <c r="Y286" s="3">
        <v>0</v>
      </c>
      <c r="Z286" s="5">
        <f t="shared" si="81"/>
        <v>45</v>
      </c>
      <c r="AA286" s="5">
        <f t="shared" si="82"/>
        <v>75</v>
      </c>
      <c r="AB286" s="8">
        <f t="shared" si="83"/>
        <v>9.3999999999999986</v>
      </c>
      <c r="AC286" s="3">
        <f t="shared" si="84"/>
        <v>6.4102564102564124</v>
      </c>
    </row>
    <row r="287" spans="1:29" ht="15">
      <c r="A287" s="47"/>
      <c r="B287" s="73"/>
      <c r="C287" s="73"/>
      <c r="D287" s="63">
        <v>4</v>
      </c>
      <c r="E287" s="48"/>
      <c r="F287" s="48"/>
      <c r="G287" s="48"/>
      <c r="H287" s="49">
        <v>15</v>
      </c>
      <c r="I287" s="53" t="str">
        <f t="shared" si="72"/>
        <v/>
      </c>
      <c r="J287" s="56">
        <f t="array" ref="J287">SUM(E287:H287/$AE$21:$AH$21)*AC287</f>
        <v>0.41806020066889643</v>
      </c>
      <c r="K287" s="26">
        <f t="shared" si="73"/>
        <v>0</v>
      </c>
      <c r="L287" s="13">
        <f t="shared" si="74"/>
        <v>0</v>
      </c>
      <c r="M287" s="13">
        <f t="shared" si="75"/>
        <v>0</v>
      </c>
      <c r="N287" s="14">
        <f t="shared" si="76"/>
        <v>0.15599999999999994</v>
      </c>
      <c r="O287" s="20">
        <f t="shared" si="88"/>
        <v>0.84400000000000008</v>
      </c>
      <c r="P287" s="19">
        <f t="shared" si="77"/>
        <v>113.71237458193983</v>
      </c>
      <c r="Q287" s="6">
        <f t="shared" si="78"/>
        <v>12.040133779264217</v>
      </c>
      <c r="R287" s="6">
        <f t="shared" si="79"/>
        <v>8.1521739130434803</v>
      </c>
      <c r="S287" s="15">
        <f t="shared" si="80"/>
        <v>-28.07692307692307</v>
      </c>
      <c r="T287" s="42" t="str">
        <f t="shared" si="85"/>
        <v/>
      </c>
      <c r="U287" s="42" t="str">
        <f t="shared" si="86"/>
        <v/>
      </c>
      <c r="V287" s="137" t="str">
        <f t="shared" si="87"/>
        <v/>
      </c>
      <c r="W287" s="140">
        <f t="shared" si="89"/>
        <v>0</v>
      </c>
      <c r="X287" s="83"/>
      <c r="Y287" s="3">
        <v>0</v>
      </c>
      <c r="Z287" s="5">
        <f t="shared" si="81"/>
        <v>45</v>
      </c>
      <c r="AA287" s="5">
        <f t="shared" si="82"/>
        <v>75</v>
      </c>
      <c r="AB287" s="8">
        <f t="shared" si="83"/>
        <v>9.3999999999999986</v>
      </c>
      <c r="AC287" s="3">
        <f t="shared" si="84"/>
        <v>6.4102564102564124</v>
      </c>
    </row>
    <row r="288" spans="1:29" ht="15">
      <c r="A288" s="47"/>
      <c r="B288" s="73"/>
      <c r="C288" s="73"/>
      <c r="D288" s="63">
        <v>4</v>
      </c>
      <c r="E288" s="48"/>
      <c r="F288" s="48"/>
      <c r="G288" s="48"/>
      <c r="H288" s="49">
        <v>15</v>
      </c>
      <c r="I288" s="53" t="str">
        <f t="shared" si="72"/>
        <v/>
      </c>
      <c r="J288" s="56">
        <f t="array" ref="J288">SUM(E288:H288/$AE$21:$AH$21)*AC288</f>
        <v>0.41806020066889643</v>
      </c>
      <c r="K288" s="26">
        <f t="shared" si="73"/>
        <v>0</v>
      </c>
      <c r="L288" s="13">
        <f t="shared" si="74"/>
        <v>0</v>
      </c>
      <c r="M288" s="13">
        <f t="shared" si="75"/>
        <v>0</v>
      </c>
      <c r="N288" s="14">
        <f t="shared" si="76"/>
        <v>0.15599999999999994</v>
      </c>
      <c r="O288" s="20">
        <f t="shared" si="88"/>
        <v>0.84400000000000008</v>
      </c>
      <c r="P288" s="19">
        <f t="shared" si="77"/>
        <v>113.71237458193983</v>
      </c>
      <c r="Q288" s="6">
        <f t="shared" si="78"/>
        <v>12.040133779264217</v>
      </c>
      <c r="R288" s="6">
        <f t="shared" si="79"/>
        <v>8.1521739130434803</v>
      </c>
      <c r="S288" s="15">
        <f t="shared" si="80"/>
        <v>-28.07692307692307</v>
      </c>
      <c r="T288" s="42" t="str">
        <f t="shared" si="85"/>
        <v/>
      </c>
      <c r="U288" s="42" t="str">
        <f t="shared" si="86"/>
        <v/>
      </c>
      <c r="V288" s="137" t="str">
        <f t="shared" si="87"/>
        <v/>
      </c>
      <c r="W288" s="140">
        <f t="shared" si="89"/>
        <v>0</v>
      </c>
      <c r="X288" s="83"/>
      <c r="Y288" s="3">
        <v>0</v>
      </c>
      <c r="Z288" s="5">
        <f t="shared" si="81"/>
        <v>45</v>
      </c>
      <c r="AA288" s="5">
        <f t="shared" si="82"/>
        <v>75</v>
      </c>
      <c r="AB288" s="8">
        <f t="shared" si="83"/>
        <v>9.3999999999999986</v>
      </c>
      <c r="AC288" s="3">
        <f t="shared" si="84"/>
        <v>6.4102564102564124</v>
      </c>
    </row>
    <row r="289" spans="1:29" ht="15">
      <c r="A289" s="47"/>
      <c r="B289" s="73"/>
      <c r="C289" s="73"/>
      <c r="D289" s="63">
        <v>4</v>
      </c>
      <c r="E289" s="48"/>
      <c r="F289" s="48"/>
      <c r="G289" s="48"/>
      <c r="H289" s="49">
        <v>15</v>
      </c>
      <c r="I289" s="53" t="str">
        <f t="shared" si="72"/>
        <v/>
      </c>
      <c r="J289" s="56">
        <f t="array" ref="J289">SUM(E289:H289/$AE$21:$AH$21)*AC289</f>
        <v>0.41806020066889643</v>
      </c>
      <c r="K289" s="26">
        <f t="shared" si="73"/>
        <v>0</v>
      </c>
      <c r="L289" s="13">
        <f t="shared" si="74"/>
        <v>0</v>
      </c>
      <c r="M289" s="13">
        <f t="shared" si="75"/>
        <v>0</v>
      </c>
      <c r="N289" s="14">
        <f t="shared" si="76"/>
        <v>0.15599999999999994</v>
      </c>
      <c r="O289" s="20">
        <f t="shared" si="88"/>
        <v>0.84400000000000008</v>
      </c>
      <c r="P289" s="19">
        <f t="shared" si="77"/>
        <v>113.71237458193983</v>
      </c>
      <c r="Q289" s="6">
        <f t="shared" si="78"/>
        <v>12.040133779264217</v>
      </c>
      <c r="R289" s="6">
        <f t="shared" si="79"/>
        <v>8.1521739130434803</v>
      </c>
      <c r="S289" s="15">
        <f t="shared" si="80"/>
        <v>-28.07692307692307</v>
      </c>
      <c r="T289" s="42" t="str">
        <f t="shared" si="85"/>
        <v/>
      </c>
      <c r="U289" s="42" t="str">
        <f t="shared" si="86"/>
        <v/>
      </c>
      <c r="V289" s="137" t="str">
        <f t="shared" si="87"/>
        <v/>
      </c>
      <c r="W289" s="140">
        <f t="shared" si="89"/>
        <v>0</v>
      </c>
      <c r="X289" s="83"/>
      <c r="Y289" s="3">
        <v>0</v>
      </c>
      <c r="Z289" s="5">
        <f t="shared" si="81"/>
        <v>45</v>
      </c>
      <c r="AA289" s="5">
        <f t="shared" si="82"/>
        <v>75</v>
      </c>
      <c r="AB289" s="8">
        <f t="shared" si="83"/>
        <v>9.3999999999999986</v>
      </c>
      <c r="AC289" s="3">
        <f t="shared" si="84"/>
        <v>6.4102564102564124</v>
      </c>
    </row>
    <row r="290" spans="1:29" ht="15">
      <c r="A290" s="47"/>
      <c r="B290" s="73"/>
      <c r="C290" s="73"/>
      <c r="D290" s="63">
        <v>4</v>
      </c>
      <c r="E290" s="48"/>
      <c r="F290" s="48"/>
      <c r="G290" s="48"/>
      <c r="H290" s="49">
        <v>15</v>
      </c>
      <c r="I290" s="53" t="str">
        <f t="shared" si="72"/>
        <v/>
      </c>
      <c r="J290" s="56">
        <f t="array" ref="J290">SUM(E290:H290/$AE$21:$AH$21)*AC290</f>
        <v>0.41806020066889643</v>
      </c>
      <c r="K290" s="26">
        <f t="shared" si="73"/>
        <v>0</v>
      </c>
      <c r="L290" s="13">
        <f t="shared" si="74"/>
        <v>0</v>
      </c>
      <c r="M290" s="13">
        <f t="shared" si="75"/>
        <v>0</v>
      </c>
      <c r="N290" s="14">
        <f t="shared" si="76"/>
        <v>0.15599999999999994</v>
      </c>
      <c r="O290" s="20">
        <f t="shared" si="88"/>
        <v>0.84400000000000008</v>
      </c>
      <c r="P290" s="19">
        <f t="shared" si="77"/>
        <v>113.71237458193983</v>
      </c>
      <c r="Q290" s="6">
        <f t="shared" si="78"/>
        <v>12.040133779264217</v>
      </c>
      <c r="R290" s="6">
        <f t="shared" si="79"/>
        <v>8.1521739130434803</v>
      </c>
      <c r="S290" s="15">
        <f t="shared" si="80"/>
        <v>-28.07692307692307</v>
      </c>
      <c r="T290" s="42" t="str">
        <f t="shared" si="85"/>
        <v/>
      </c>
      <c r="U290" s="42" t="str">
        <f t="shared" si="86"/>
        <v/>
      </c>
      <c r="V290" s="137" t="str">
        <f t="shared" si="87"/>
        <v/>
      </c>
      <c r="W290" s="140">
        <f t="shared" si="89"/>
        <v>0</v>
      </c>
      <c r="X290" s="83"/>
      <c r="Y290" s="3">
        <v>0</v>
      </c>
      <c r="Z290" s="5">
        <f t="shared" si="81"/>
        <v>45</v>
      </c>
      <c r="AA290" s="5">
        <f t="shared" si="82"/>
        <v>75</v>
      </c>
      <c r="AB290" s="8">
        <f t="shared" si="83"/>
        <v>9.3999999999999986</v>
      </c>
      <c r="AC290" s="3">
        <f t="shared" si="84"/>
        <v>6.4102564102564124</v>
      </c>
    </row>
    <row r="291" spans="1:29" ht="15">
      <c r="A291" s="47"/>
      <c r="B291" s="73"/>
      <c r="C291" s="73"/>
      <c r="D291" s="63">
        <v>4</v>
      </c>
      <c r="E291" s="48"/>
      <c r="F291" s="48"/>
      <c r="G291" s="48"/>
      <c r="H291" s="49">
        <v>15</v>
      </c>
      <c r="I291" s="53" t="str">
        <f t="shared" si="72"/>
        <v/>
      </c>
      <c r="J291" s="56">
        <f t="array" ref="J291">SUM(E291:H291/$AE$21:$AH$21)*AC291</f>
        <v>0.41806020066889643</v>
      </c>
      <c r="K291" s="26">
        <f t="shared" si="73"/>
        <v>0</v>
      </c>
      <c r="L291" s="13">
        <f t="shared" si="74"/>
        <v>0</v>
      </c>
      <c r="M291" s="13">
        <f t="shared" si="75"/>
        <v>0</v>
      </c>
      <c r="N291" s="14">
        <f t="shared" si="76"/>
        <v>0.15599999999999994</v>
      </c>
      <c r="O291" s="20">
        <f t="shared" si="88"/>
        <v>0.84400000000000008</v>
      </c>
      <c r="P291" s="19">
        <f t="shared" si="77"/>
        <v>113.71237458193983</v>
      </c>
      <c r="Q291" s="6">
        <f t="shared" si="78"/>
        <v>12.040133779264217</v>
      </c>
      <c r="R291" s="6">
        <f t="shared" si="79"/>
        <v>8.1521739130434803</v>
      </c>
      <c r="S291" s="15">
        <f t="shared" si="80"/>
        <v>-28.07692307692307</v>
      </c>
      <c r="T291" s="42" t="str">
        <f t="shared" si="85"/>
        <v/>
      </c>
      <c r="U291" s="42" t="str">
        <f t="shared" si="86"/>
        <v/>
      </c>
      <c r="V291" s="137" t="str">
        <f t="shared" si="87"/>
        <v/>
      </c>
      <c r="W291" s="140">
        <f t="shared" si="89"/>
        <v>0</v>
      </c>
      <c r="X291" s="83"/>
      <c r="Y291" s="3">
        <v>0</v>
      </c>
      <c r="Z291" s="5">
        <f t="shared" si="81"/>
        <v>45</v>
      </c>
      <c r="AA291" s="5">
        <f t="shared" si="82"/>
        <v>75</v>
      </c>
      <c r="AB291" s="8">
        <f t="shared" si="83"/>
        <v>9.3999999999999986</v>
      </c>
      <c r="AC291" s="3">
        <f t="shared" si="84"/>
        <v>6.4102564102564124</v>
      </c>
    </row>
    <row r="292" spans="1:29" ht="15">
      <c r="A292" s="47"/>
      <c r="B292" s="73"/>
      <c r="C292" s="73"/>
      <c r="D292" s="63">
        <v>4</v>
      </c>
      <c r="E292" s="48"/>
      <c r="F292" s="48"/>
      <c r="G292" s="48"/>
      <c r="H292" s="49">
        <v>15</v>
      </c>
      <c r="I292" s="53" t="str">
        <f t="shared" si="72"/>
        <v/>
      </c>
      <c r="J292" s="56">
        <f t="array" ref="J292">SUM(E292:H292/$AE$21:$AH$21)*AC292</f>
        <v>0.41806020066889643</v>
      </c>
      <c r="K292" s="26">
        <f t="shared" si="73"/>
        <v>0</v>
      </c>
      <c r="L292" s="13">
        <f t="shared" si="74"/>
        <v>0</v>
      </c>
      <c r="M292" s="13">
        <f t="shared" si="75"/>
        <v>0</v>
      </c>
      <c r="N292" s="14">
        <f t="shared" si="76"/>
        <v>0.15599999999999994</v>
      </c>
      <c r="O292" s="20">
        <f t="shared" si="88"/>
        <v>0.84400000000000008</v>
      </c>
      <c r="P292" s="19">
        <f t="shared" si="77"/>
        <v>113.71237458193983</v>
      </c>
      <c r="Q292" s="6">
        <f t="shared" si="78"/>
        <v>12.040133779264217</v>
      </c>
      <c r="R292" s="6">
        <f t="shared" si="79"/>
        <v>8.1521739130434803</v>
      </c>
      <c r="S292" s="15">
        <f t="shared" si="80"/>
        <v>-28.07692307692307</v>
      </c>
      <c r="T292" s="42" t="str">
        <f t="shared" si="85"/>
        <v/>
      </c>
      <c r="U292" s="42" t="str">
        <f t="shared" si="86"/>
        <v/>
      </c>
      <c r="V292" s="137" t="str">
        <f t="shared" si="87"/>
        <v/>
      </c>
      <c r="W292" s="140">
        <f t="shared" si="89"/>
        <v>0</v>
      </c>
      <c r="X292" s="83"/>
      <c r="Y292" s="3">
        <v>0</v>
      </c>
      <c r="Z292" s="5">
        <f t="shared" si="81"/>
        <v>45</v>
      </c>
      <c r="AA292" s="5">
        <f t="shared" si="82"/>
        <v>75</v>
      </c>
      <c r="AB292" s="8">
        <f t="shared" si="83"/>
        <v>9.3999999999999986</v>
      </c>
      <c r="AC292" s="3">
        <f t="shared" si="84"/>
        <v>6.4102564102564124</v>
      </c>
    </row>
    <row r="293" spans="1:29" ht="15">
      <c r="A293" s="47"/>
      <c r="B293" s="73"/>
      <c r="C293" s="73"/>
      <c r="D293" s="63">
        <v>4</v>
      </c>
      <c r="E293" s="48"/>
      <c r="F293" s="48"/>
      <c r="G293" s="48"/>
      <c r="H293" s="49">
        <v>15</v>
      </c>
      <c r="I293" s="53" t="str">
        <f t="shared" si="72"/>
        <v/>
      </c>
      <c r="J293" s="56">
        <f t="array" ref="J293">SUM(E293:H293/$AE$21:$AH$21)*AC293</f>
        <v>0.41806020066889643</v>
      </c>
      <c r="K293" s="26">
        <f t="shared" si="73"/>
        <v>0</v>
      </c>
      <c r="L293" s="13">
        <f t="shared" si="74"/>
        <v>0</v>
      </c>
      <c r="M293" s="13">
        <f t="shared" si="75"/>
        <v>0</v>
      </c>
      <c r="N293" s="14">
        <f t="shared" si="76"/>
        <v>0.15599999999999994</v>
      </c>
      <c r="O293" s="20">
        <f t="shared" si="88"/>
        <v>0.84400000000000008</v>
      </c>
      <c r="P293" s="19">
        <f t="shared" si="77"/>
        <v>113.71237458193983</v>
      </c>
      <c r="Q293" s="6">
        <f t="shared" si="78"/>
        <v>12.040133779264217</v>
      </c>
      <c r="R293" s="6">
        <f t="shared" si="79"/>
        <v>8.1521739130434803</v>
      </c>
      <c r="S293" s="15">
        <f t="shared" si="80"/>
        <v>-28.07692307692307</v>
      </c>
      <c r="T293" s="42" t="str">
        <f t="shared" si="85"/>
        <v/>
      </c>
      <c r="U293" s="42" t="str">
        <f t="shared" si="86"/>
        <v/>
      </c>
      <c r="V293" s="137" t="str">
        <f t="shared" si="87"/>
        <v/>
      </c>
      <c r="W293" s="140">
        <f t="shared" si="89"/>
        <v>0</v>
      </c>
      <c r="X293" s="83"/>
      <c r="Y293" s="3">
        <v>0</v>
      </c>
      <c r="Z293" s="5">
        <f t="shared" si="81"/>
        <v>45</v>
      </c>
      <c r="AA293" s="5">
        <f t="shared" si="82"/>
        <v>75</v>
      </c>
      <c r="AB293" s="8">
        <f t="shared" si="83"/>
        <v>9.3999999999999986</v>
      </c>
      <c r="AC293" s="3">
        <f t="shared" si="84"/>
        <v>6.4102564102564124</v>
      </c>
    </row>
    <row r="294" spans="1:29" ht="15">
      <c r="A294" s="47"/>
      <c r="B294" s="73"/>
      <c r="C294" s="73"/>
      <c r="D294" s="63">
        <v>4</v>
      </c>
      <c r="E294" s="48"/>
      <c r="F294" s="48"/>
      <c r="G294" s="48"/>
      <c r="H294" s="49">
        <v>15</v>
      </c>
      <c r="I294" s="53" t="str">
        <f t="shared" ref="I294:I320" si="90">IFERROR(E294/F294,"")</f>
        <v/>
      </c>
      <c r="J294" s="56">
        <f t="array" ref="J294">SUM(E294:H294/$AE$21:$AH$21)*AC294</f>
        <v>0.41806020066889643</v>
      </c>
      <c r="K294" s="26">
        <f t="shared" ref="K294:K320" si="91">E294/$AE$21/$J294</f>
        <v>0</v>
      </c>
      <c r="L294" s="13">
        <f t="shared" ref="L294:L320" si="92">F294/$AF$21/$J294</f>
        <v>0</v>
      </c>
      <c r="M294" s="13">
        <f t="shared" ref="M294:M320" si="93">G294/$AG$21/$J294</f>
        <v>0</v>
      </c>
      <c r="N294" s="14">
        <f t="shared" ref="N294:N320" si="94">H294/$AH$21/$J294</f>
        <v>0.15599999999999994</v>
      </c>
      <c r="O294" s="20">
        <f t="shared" si="88"/>
        <v>0.84400000000000008</v>
      </c>
      <c r="P294" s="19">
        <f t="shared" ref="P294:P320" si="95">-(K294-AE$23)*AE$21*$J294*2</f>
        <v>113.71237458193983</v>
      </c>
      <c r="Q294" s="6">
        <f t="shared" ref="Q294:Q320" si="96">-(L294-AF$23)*AF$21*$J294*2</f>
        <v>12.040133779264217</v>
      </c>
      <c r="R294" s="6">
        <f t="shared" ref="R294:R320" si="97">-(M294-AG$23)*AG$21*$J294*2</f>
        <v>8.1521739130434803</v>
      </c>
      <c r="S294" s="15">
        <f t="shared" ref="S294:S320" si="98">-(N294-AH$23)*AH$21*$J294*2</f>
        <v>-28.07692307692307</v>
      </c>
      <c r="T294" s="42" t="str">
        <f t="shared" si="85"/>
        <v/>
      </c>
      <c r="U294" s="42" t="str">
        <f t="shared" si="86"/>
        <v/>
      </c>
      <c r="V294" s="137" t="str">
        <f t="shared" si="87"/>
        <v/>
      </c>
      <c r="W294" s="140">
        <f t="shared" si="89"/>
        <v>0</v>
      </c>
      <c r="X294" s="83"/>
      <c r="Y294" s="3">
        <v>0</v>
      </c>
      <c r="Z294" s="5">
        <f t="shared" ref="Z294:Z320" si="99">(7-D294)*15</f>
        <v>45</v>
      </c>
      <c r="AA294" s="5">
        <f t="shared" ref="AA294:AA320" si="100">195-(30*D294)</f>
        <v>75</v>
      </c>
      <c r="AB294" s="8">
        <f t="shared" ref="AB294:AB320" si="101">17.4-(2*D294)</f>
        <v>9.3999999999999986</v>
      </c>
      <c r="AC294" s="3">
        <f t="shared" ref="AC294:AC320" si="102">100/(100-AB294-MAX(Y294:AA294))</f>
        <v>6.4102564102564124</v>
      </c>
    </row>
    <row r="295" spans="1:29" ht="15">
      <c r="A295" s="47"/>
      <c r="B295" s="73"/>
      <c r="C295" s="73"/>
      <c r="D295" s="63">
        <v>4</v>
      </c>
      <c r="E295" s="48"/>
      <c r="F295" s="48"/>
      <c r="G295" s="48"/>
      <c r="H295" s="49">
        <v>15</v>
      </c>
      <c r="I295" s="53" t="str">
        <f t="shared" si="90"/>
        <v/>
      </c>
      <c r="J295" s="56">
        <f t="array" ref="J295">SUM(E295:H295/$AE$21:$AH$21)*AC295</f>
        <v>0.41806020066889643</v>
      </c>
      <c r="K295" s="26">
        <f t="shared" si="91"/>
        <v>0</v>
      </c>
      <c r="L295" s="13">
        <f t="shared" si="92"/>
        <v>0</v>
      </c>
      <c r="M295" s="13">
        <f t="shared" si="93"/>
        <v>0</v>
      </c>
      <c r="N295" s="14">
        <f t="shared" si="94"/>
        <v>0.15599999999999994</v>
      </c>
      <c r="O295" s="20">
        <f t="shared" si="88"/>
        <v>0.84400000000000008</v>
      </c>
      <c r="P295" s="19">
        <f t="shared" si="95"/>
        <v>113.71237458193983</v>
      </c>
      <c r="Q295" s="6">
        <f t="shared" si="96"/>
        <v>12.040133779264217</v>
      </c>
      <c r="R295" s="6">
        <f t="shared" si="97"/>
        <v>8.1521739130434803</v>
      </c>
      <c r="S295" s="15">
        <f t="shared" si="98"/>
        <v>-28.07692307692307</v>
      </c>
      <c r="T295" s="42" t="str">
        <f t="shared" si="85"/>
        <v/>
      </c>
      <c r="U295" s="42" t="str">
        <f t="shared" si="86"/>
        <v/>
      </c>
      <c r="V295" s="137" t="str">
        <f t="shared" si="87"/>
        <v/>
      </c>
      <c r="W295" s="140">
        <f t="shared" si="89"/>
        <v>0</v>
      </c>
      <c r="X295" s="83"/>
      <c r="Y295" s="3">
        <v>0</v>
      </c>
      <c r="Z295" s="5">
        <f t="shared" si="99"/>
        <v>45</v>
      </c>
      <c r="AA295" s="5">
        <f t="shared" si="100"/>
        <v>75</v>
      </c>
      <c r="AB295" s="8">
        <f t="shared" si="101"/>
        <v>9.3999999999999986</v>
      </c>
      <c r="AC295" s="3">
        <f t="shared" si="102"/>
        <v>6.4102564102564124</v>
      </c>
    </row>
    <row r="296" spans="1:29" ht="15">
      <c r="A296" s="47"/>
      <c r="B296" s="73"/>
      <c r="C296" s="73"/>
      <c r="D296" s="63">
        <v>4</v>
      </c>
      <c r="E296" s="48"/>
      <c r="F296" s="48"/>
      <c r="G296" s="48"/>
      <c r="H296" s="49">
        <v>15</v>
      </c>
      <c r="I296" s="53" t="str">
        <f t="shared" si="90"/>
        <v/>
      </c>
      <c r="J296" s="56">
        <f t="array" ref="J296">SUM(E296:H296/$AE$21:$AH$21)*AC296</f>
        <v>0.41806020066889643</v>
      </c>
      <c r="K296" s="26">
        <f t="shared" si="91"/>
        <v>0</v>
      </c>
      <c r="L296" s="13">
        <f t="shared" si="92"/>
        <v>0</v>
      </c>
      <c r="M296" s="13">
        <f t="shared" si="93"/>
        <v>0</v>
      </c>
      <c r="N296" s="14">
        <f t="shared" si="94"/>
        <v>0.15599999999999994</v>
      </c>
      <c r="O296" s="20">
        <f t="shared" si="88"/>
        <v>0.84400000000000008</v>
      </c>
      <c r="P296" s="19">
        <f t="shared" si="95"/>
        <v>113.71237458193983</v>
      </c>
      <c r="Q296" s="6">
        <f t="shared" si="96"/>
        <v>12.040133779264217</v>
      </c>
      <c r="R296" s="6">
        <f t="shared" si="97"/>
        <v>8.1521739130434803</v>
      </c>
      <c r="S296" s="15">
        <f t="shared" si="98"/>
        <v>-28.07692307692307</v>
      </c>
      <c r="T296" s="42" t="str">
        <f t="shared" si="85"/>
        <v/>
      </c>
      <c r="U296" s="42" t="str">
        <f t="shared" si="86"/>
        <v/>
      </c>
      <c r="V296" s="137" t="str">
        <f t="shared" si="87"/>
        <v/>
      </c>
      <c r="W296" s="140">
        <f t="shared" si="89"/>
        <v>0</v>
      </c>
      <c r="X296" s="83"/>
      <c r="Y296" s="3">
        <v>0</v>
      </c>
      <c r="Z296" s="5">
        <f t="shared" si="99"/>
        <v>45</v>
      </c>
      <c r="AA296" s="5">
        <f t="shared" si="100"/>
        <v>75</v>
      </c>
      <c r="AB296" s="8">
        <f t="shared" si="101"/>
        <v>9.3999999999999986</v>
      </c>
      <c r="AC296" s="3">
        <f t="shared" si="102"/>
        <v>6.4102564102564124</v>
      </c>
    </row>
    <row r="297" spans="1:29" ht="15">
      <c r="A297" s="47"/>
      <c r="B297" s="73"/>
      <c r="C297" s="73"/>
      <c r="D297" s="63">
        <v>4</v>
      </c>
      <c r="E297" s="48"/>
      <c r="F297" s="48"/>
      <c r="G297" s="48"/>
      <c r="H297" s="49">
        <v>15</v>
      </c>
      <c r="I297" s="53" t="str">
        <f t="shared" si="90"/>
        <v/>
      </c>
      <c r="J297" s="56">
        <f t="array" ref="J297">SUM(E297:H297/$AE$21:$AH$21)*AC297</f>
        <v>0.41806020066889643</v>
      </c>
      <c r="K297" s="26">
        <f t="shared" si="91"/>
        <v>0</v>
      </c>
      <c r="L297" s="13">
        <f t="shared" si="92"/>
        <v>0</v>
      </c>
      <c r="M297" s="13">
        <f t="shared" si="93"/>
        <v>0</v>
      </c>
      <c r="N297" s="14">
        <f t="shared" si="94"/>
        <v>0.15599999999999994</v>
      </c>
      <c r="O297" s="20">
        <f t="shared" si="88"/>
        <v>0.84400000000000008</v>
      </c>
      <c r="P297" s="19">
        <f t="shared" si="95"/>
        <v>113.71237458193983</v>
      </c>
      <c r="Q297" s="6">
        <f t="shared" si="96"/>
        <v>12.040133779264217</v>
      </c>
      <c r="R297" s="6">
        <f t="shared" si="97"/>
        <v>8.1521739130434803</v>
      </c>
      <c r="S297" s="15">
        <f t="shared" si="98"/>
        <v>-28.07692307692307</v>
      </c>
      <c r="T297" s="42" t="str">
        <f t="shared" si="85"/>
        <v/>
      </c>
      <c r="U297" s="42" t="str">
        <f t="shared" si="86"/>
        <v/>
      </c>
      <c r="V297" s="137" t="str">
        <f t="shared" si="87"/>
        <v/>
      </c>
      <c r="W297" s="140">
        <f t="shared" si="89"/>
        <v>0</v>
      </c>
      <c r="X297" s="83"/>
      <c r="Y297" s="3">
        <v>0</v>
      </c>
      <c r="Z297" s="5">
        <f t="shared" si="99"/>
        <v>45</v>
      </c>
      <c r="AA297" s="5">
        <f t="shared" si="100"/>
        <v>75</v>
      </c>
      <c r="AB297" s="8">
        <f t="shared" si="101"/>
        <v>9.3999999999999986</v>
      </c>
      <c r="AC297" s="3">
        <f t="shared" si="102"/>
        <v>6.4102564102564124</v>
      </c>
    </row>
    <row r="298" spans="1:29" ht="15">
      <c r="A298" s="47"/>
      <c r="B298" s="73"/>
      <c r="C298" s="73"/>
      <c r="D298" s="63">
        <v>4</v>
      </c>
      <c r="E298" s="48"/>
      <c r="F298" s="48"/>
      <c r="G298" s="48"/>
      <c r="H298" s="49">
        <v>15</v>
      </c>
      <c r="I298" s="53" t="str">
        <f t="shared" si="90"/>
        <v/>
      </c>
      <c r="J298" s="56">
        <f t="array" ref="J298">SUM(E298:H298/$AE$21:$AH$21)*AC298</f>
        <v>0.41806020066889643</v>
      </c>
      <c r="K298" s="26">
        <f t="shared" si="91"/>
        <v>0</v>
      </c>
      <c r="L298" s="13">
        <f t="shared" si="92"/>
        <v>0</v>
      </c>
      <c r="M298" s="13">
        <f t="shared" si="93"/>
        <v>0</v>
      </c>
      <c r="N298" s="14">
        <f t="shared" si="94"/>
        <v>0.15599999999999994</v>
      </c>
      <c r="O298" s="20">
        <f t="shared" si="88"/>
        <v>0.84400000000000008</v>
      </c>
      <c r="P298" s="19">
        <f t="shared" si="95"/>
        <v>113.71237458193983</v>
      </c>
      <c r="Q298" s="6">
        <f t="shared" si="96"/>
        <v>12.040133779264217</v>
      </c>
      <c r="R298" s="6">
        <f t="shared" si="97"/>
        <v>8.1521739130434803</v>
      </c>
      <c r="S298" s="15">
        <f t="shared" si="98"/>
        <v>-28.07692307692307</v>
      </c>
      <c r="T298" s="42" t="str">
        <f t="shared" si="85"/>
        <v/>
      </c>
      <c r="U298" s="42" t="str">
        <f t="shared" si="86"/>
        <v/>
      </c>
      <c r="V298" s="137" t="str">
        <f t="shared" si="87"/>
        <v/>
      </c>
      <c r="W298" s="140">
        <f t="shared" si="89"/>
        <v>0</v>
      </c>
      <c r="X298" s="83"/>
      <c r="Y298" s="3">
        <v>0</v>
      </c>
      <c r="Z298" s="5">
        <f t="shared" si="99"/>
        <v>45</v>
      </c>
      <c r="AA298" s="5">
        <f t="shared" si="100"/>
        <v>75</v>
      </c>
      <c r="AB298" s="8">
        <f t="shared" si="101"/>
        <v>9.3999999999999986</v>
      </c>
      <c r="AC298" s="3">
        <f t="shared" si="102"/>
        <v>6.4102564102564124</v>
      </c>
    </row>
    <row r="299" spans="1:29" ht="15">
      <c r="A299" s="47"/>
      <c r="B299" s="73"/>
      <c r="C299" s="73"/>
      <c r="D299" s="63">
        <v>4</v>
      </c>
      <c r="E299" s="48"/>
      <c r="F299" s="48"/>
      <c r="G299" s="48"/>
      <c r="H299" s="49">
        <v>15</v>
      </c>
      <c r="I299" s="53" t="str">
        <f t="shared" si="90"/>
        <v/>
      </c>
      <c r="J299" s="56">
        <f t="array" ref="J299">SUM(E299:H299/$AE$21:$AH$21)*AC299</f>
        <v>0.41806020066889643</v>
      </c>
      <c r="K299" s="26">
        <f t="shared" si="91"/>
        <v>0</v>
      </c>
      <c r="L299" s="13">
        <f t="shared" si="92"/>
        <v>0</v>
      </c>
      <c r="M299" s="13">
        <f t="shared" si="93"/>
        <v>0</v>
      </c>
      <c r="N299" s="14">
        <f t="shared" si="94"/>
        <v>0.15599999999999994</v>
      </c>
      <c r="O299" s="20">
        <f t="shared" si="88"/>
        <v>0.84400000000000008</v>
      </c>
      <c r="P299" s="19">
        <f t="shared" si="95"/>
        <v>113.71237458193983</v>
      </c>
      <c r="Q299" s="6">
        <f t="shared" si="96"/>
        <v>12.040133779264217</v>
      </c>
      <c r="R299" s="6">
        <f t="shared" si="97"/>
        <v>8.1521739130434803</v>
      </c>
      <c r="S299" s="15">
        <f t="shared" si="98"/>
        <v>-28.07692307692307</v>
      </c>
      <c r="T299" s="42" t="str">
        <f t="shared" si="85"/>
        <v/>
      </c>
      <c r="U299" s="42" t="str">
        <f t="shared" si="86"/>
        <v/>
      </c>
      <c r="V299" s="137" t="str">
        <f t="shared" si="87"/>
        <v/>
      </c>
      <c r="W299" s="140">
        <f t="shared" si="89"/>
        <v>0</v>
      </c>
      <c r="X299" s="83"/>
      <c r="Y299" s="3">
        <v>0</v>
      </c>
      <c r="Z299" s="5">
        <f t="shared" si="99"/>
        <v>45</v>
      </c>
      <c r="AA299" s="5">
        <f t="shared" si="100"/>
        <v>75</v>
      </c>
      <c r="AB299" s="8">
        <f t="shared" si="101"/>
        <v>9.3999999999999986</v>
      </c>
      <c r="AC299" s="3">
        <f t="shared" si="102"/>
        <v>6.4102564102564124</v>
      </c>
    </row>
    <row r="300" spans="1:29" ht="15">
      <c r="A300" s="47"/>
      <c r="B300" s="73"/>
      <c r="C300" s="73"/>
      <c r="D300" s="63">
        <v>4</v>
      </c>
      <c r="E300" s="48"/>
      <c r="F300" s="48"/>
      <c r="G300" s="48"/>
      <c r="H300" s="49">
        <v>15</v>
      </c>
      <c r="I300" s="53" t="str">
        <f t="shared" si="90"/>
        <v/>
      </c>
      <c r="J300" s="56">
        <f t="array" ref="J300">SUM(E300:H300/$AE$21:$AH$21)*AC300</f>
        <v>0.41806020066889643</v>
      </c>
      <c r="K300" s="26">
        <f t="shared" si="91"/>
        <v>0</v>
      </c>
      <c r="L300" s="13">
        <f t="shared" si="92"/>
        <v>0</v>
      </c>
      <c r="M300" s="13">
        <f t="shared" si="93"/>
        <v>0</v>
      </c>
      <c r="N300" s="14">
        <f t="shared" si="94"/>
        <v>0.15599999999999994</v>
      </c>
      <c r="O300" s="20">
        <f t="shared" si="88"/>
        <v>0.84400000000000008</v>
      </c>
      <c r="P300" s="19">
        <f t="shared" si="95"/>
        <v>113.71237458193983</v>
      </c>
      <c r="Q300" s="6">
        <f t="shared" si="96"/>
        <v>12.040133779264217</v>
      </c>
      <c r="R300" s="6">
        <f t="shared" si="97"/>
        <v>8.1521739130434803</v>
      </c>
      <c r="S300" s="15">
        <f t="shared" si="98"/>
        <v>-28.07692307692307</v>
      </c>
      <c r="T300" s="42" t="str">
        <f t="shared" si="85"/>
        <v/>
      </c>
      <c r="U300" s="42" t="str">
        <f t="shared" si="86"/>
        <v/>
      </c>
      <c r="V300" s="137" t="str">
        <f t="shared" si="87"/>
        <v/>
      </c>
      <c r="W300" s="140">
        <f t="shared" si="89"/>
        <v>0</v>
      </c>
      <c r="X300" s="83"/>
      <c r="Y300" s="3">
        <v>0</v>
      </c>
      <c r="Z300" s="5">
        <f t="shared" si="99"/>
        <v>45</v>
      </c>
      <c r="AA300" s="5">
        <f t="shared" si="100"/>
        <v>75</v>
      </c>
      <c r="AB300" s="8">
        <f t="shared" si="101"/>
        <v>9.3999999999999986</v>
      </c>
      <c r="AC300" s="3">
        <f t="shared" si="102"/>
        <v>6.4102564102564124</v>
      </c>
    </row>
    <row r="301" spans="1:29" ht="15">
      <c r="A301" s="47"/>
      <c r="B301" s="73"/>
      <c r="C301" s="73"/>
      <c r="D301" s="63">
        <v>4</v>
      </c>
      <c r="E301" s="48"/>
      <c r="F301" s="48"/>
      <c r="G301" s="48"/>
      <c r="H301" s="49">
        <v>15</v>
      </c>
      <c r="I301" s="53" t="str">
        <f t="shared" si="90"/>
        <v/>
      </c>
      <c r="J301" s="56">
        <f t="array" ref="J301">SUM(E301:H301/$AE$21:$AH$21)*AC301</f>
        <v>0.41806020066889643</v>
      </c>
      <c r="K301" s="26">
        <f t="shared" si="91"/>
        <v>0</v>
      </c>
      <c r="L301" s="13">
        <f t="shared" si="92"/>
        <v>0</v>
      </c>
      <c r="M301" s="13">
        <f t="shared" si="93"/>
        <v>0</v>
      </c>
      <c r="N301" s="14">
        <f t="shared" si="94"/>
        <v>0.15599999999999994</v>
      </c>
      <c r="O301" s="20">
        <f t="shared" si="88"/>
        <v>0.84400000000000008</v>
      </c>
      <c r="P301" s="19">
        <f t="shared" si="95"/>
        <v>113.71237458193983</v>
      </c>
      <c r="Q301" s="6">
        <f t="shared" si="96"/>
        <v>12.040133779264217</v>
      </c>
      <c r="R301" s="6">
        <f t="shared" si="97"/>
        <v>8.1521739130434803</v>
      </c>
      <c r="S301" s="15">
        <f t="shared" si="98"/>
        <v>-28.07692307692307</v>
      </c>
      <c r="T301" s="42" t="str">
        <f t="shared" si="85"/>
        <v/>
      </c>
      <c r="U301" s="42" t="str">
        <f t="shared" si="86"/>
        <v/>
      </c>
      <c r="V301" s="137" t="str">
        <f t="shared" si="87"/>
        <v/>
      </c>
      <c r="W301" s="140">
        <f t="shared" si="89"/>
        <v>0</v>
      </c>
      <c r="X301" s="83"/>
      <c r="Y301" s="3">
        <v>0</v>
      </c>
      <c r="Z301" s="5">
        <f t="shared" si="99"/>
        <v>45</v>
      </c>
      <c r="AA301" s="5">
        <f t="shared" si="100"/>
        <v>75</v>
      </c>
      <c r="AB301" s="8">
        <f t="shared" si="101"/>
        <v>9.3999999999999986</v>
      </c>
      <c r="AC301" s="3">
        <f t="shared" si="102"/>
        <v>6.4102564102564124</v>
      </c>
    </row>
    <row r="302" spans="1:29" ht="15">
      <c r="A302" s="47"/>
      <c r="B302" s="73"/>
      <c r="C302" s="73"/>
      <c r="D302" s="63">
        <v>4</v>
      </c>
      <c r="E302" s="48"/>
      <c r="F302" s="48"/>
      <c r="G302" s="48"/>
      <c r="H302" s="49">
        <v>15</v>
      </c>
      <c r="I302" s="53" t="str">
        <f t="shared" si="90"/>
        <v/>
      </c>
      <c r="J302" s="56">
        <f t="array" ref="J302">SUM(E302:H302/$AE$21:$AH$21)*AC302</f>
        <v>0.41806020066889643</v>
      </c>
      <c r="K302" s="26">
        <f t="shared" si="91"/>
        <v>0</v>
      </c>
      <c r="L302" s="13">
        <f t="shared" si="92"/>
        <v>0</v>
      </c>
      <c r="M302" s="13">
        <f t="shared" si="93"/>
        <v>0</v>
      </c>
      <c r="N302" s="14">
        <f t="shared" si="94"/>
        <v>0.15599999999999994</v>
      </c>
      <c r="O302" s="20">
        <f t="shared" si="88"/>
        <v>0.84400000000000008</v>
      </c>
      <c r="P302" s="19">
        <f t="shared" si="95"/>
        <v>113.71237458193983</v>
      </c>
      <c r="Q302" s="6">
        <f t="shared" si="96"/>
        <v>12.040133779264217</v>
      </c>
      <c r="R302" s="6">
        <f t="shared" si="97"/>
        <v>8.1521739130434803</v>
      </c>
      <c r="S302" s="15">
        <f t="shared" si="98"/>
        <v>-28.07692307692307</v>
      </c>
      <c r="T302" s="42" t="str">
        <f t="shared" si="85"/>
        <v/>
      </c>
      <c r="U302" s="42" t="str">
        <f t="shared" si="86"/>
        <v/>
      </c>
      <c r="V302" s="137" t="str">
        <f t="shared" si="87"/>
        <v/>
      </c>
      <c r="W302" s="140">
        <f t="shared" si="89"/>
        <v>0</v>
      </c>
      <c r="X302" s="83"/>
      <c r="Y302" s="3">
        <v>0</v>
      </c>
      <c r="Z302" s="5">
        <f t="shared" si="99"/>
        <v>45</v>
      </c>
      <c r="AA302" s="5">
        <f t="shared" si="100"/>
        <v>75</v>
      </c>
      <c r="AB302" s="8">
        <f t="shared" si="101"/>
        <v>9.3999999999999986</v>
      </c>
      <c r="AC302" s="3">
        <f t="shared" si="102"/>
        <v>6.4102564102564124</v>
      </c>
    </row>
    <row r="303" spans="1:29" ht="15">
      <c r="A303" s="47"/>
      <c r="B303" s="73"/>
      <c r="C303" s="73"/>
      <c r="D303" s="63">
        <v>4</v>
      </c>
      <c r="E303" s="48"/>
      <c r="F303" s="48"/>
      <c r="G303" s="48"/>
      <c r="H303" s="49">
        <v>15</v>
      </c>
      <c r="I303" s="53" t="str">
        <f t="shared" si="90"/>
        <v/>
      </c>
      <c r="J303" s="56">
        <f t="array" ref="J303">SUM(E303:H303/$AE$21:$AH$21)*AC303</f>
        <v>0.41806020066889643</v>
      </c>
      <c r="K303" s="26">
        <f t="shared" si="91"/>
        <v>0</v>
      </c>
      <c r="L303" s="13">
        <f t="shared" si="92"/>
        <v>0</v>
      </c>
      <c r="M303" s="13">
        <f t="shared" si="93"/>
        <v>0</v>
      </c>
      <c r="N303" s="14">
        <f t="shared" si="94"/>
        <v>0.15599999999999994</v>
      </c>
      <c r="O303" s="20">
        <f t="shared" si="88"/>
        <v>0.84400000000000008</v>
      </c>
      <c r="P303" s="19">
        <f t="shared" si="95"/>
        <v>113.71237458193983</v>
      </c>
      <c r="Q303" s="6">
        <f t="shared" si="96"/>
        <v>12.040133779264217</v>
      </c>
      <c r="R303" s="6">
        <f t="shared" si="97"/>
        <v>8.1521739130434803</v>
      </c>
      <c r="S303" s="15">
        <f t="shared" si="98"/>
        <v>-28.07692307692307</v>
      </c>
      <c r="T303" s="42" t="str">
        <f t="shared" si="85"/>
        <v/>
      </c>
      <c r="U303" s="42" t="str">
        <f t="shared" si="86"/>
        <v/>
      </c>
      <c r="V303" s="137" t="str">
        <f t="shared" si="87"/>
        <v/>
      </c>
      <c r="W303" s="140">
        <f t="shared" si="89"/>
        <v>0</v>
      </c>
      <c r="X303" s="83"/>
      <c r="Y303" s="3">
        <v>0</v>
      </c>
      <c r="Z303" s="5">
        <f t="shared" si="99"/>
        <v>45</v>
      </c>
      <c r="AA303" s="5">
        <f t="shared" si="100"/>
        <v>75</v>
      </c>
      <c r="AB303" s="8">
        <f t="shared" si="101"/>
        <v>9.3999999999999986</v>
      </c>
      <c r="AC303" s="3">
        <f t="shared" si="102"/>
        <v>6.4102564102564124</v>
      </c>
    </row>
    <row r="304" spans="1:29" ht="15">
      <c r="A304" s="47"/>
      <c r="B304" s="73"/>
      <c r="C304" s="73"/>
      <c r="D304" s="63">
        <v>4</v>
      </c>
      <c r="E304" s="48"/>
      <c r="F304" s="48"/>
      <c r="G304" s="48"/>
      <c r="H304" s="49">
        <v>15</v>
      </c>
      <c r="I304" s="53" t="str">
        <f t="shared" si="90"/>
        <v/>
      </c>
      <c r="J304" s="56">
        <f t="array" ref="J304">SUM(E304:H304/$AE$21:$AH$21)*AC304</f>
        <v>0.41806020066889643</v>
      </c>
      <c r="K304" s="26">
        <f t="shared" si="91"/>
        <v>0</v>
      </c>
      <c r="L304" s="13">
        <f t="shared" si="92"/>
        <v>0</v>
      </c>
      <c r="M304" s="13">
        <f t="shared" si="93"/>
        <v>0</v>
      </c>
      <c r="N304" s="14">
        <f t="shared" si="94"/>
        <v>0.15599999999999994</v>
      </c>
      <c r="O304" s="20">
        <f t="shared" si="88"/>
        <v>0.84400000000000008</v>
      </c>
      <c r="P304" s="19">
        <f t="shared" si="95"/>
        <v>113.71237458193983</v>
      </c>
      <c r="Q304" s="6">
        <f t="shared" si="96"/>
        <v>12.040133779264217</v>
      </c>
      <c r="R304" s="6">
        <f t="shared" si="97"/>
        <v>8.1521739130434803</v>
      </c>
      <c r="S304" s="15">
        <f t="shared" si="98"/>
        <v>-28.07692307692307</v>
      </c>
      <c r="T304" s="42" t="str">
        <f t="shared" si="85"/>
        <v/>
      </c>
      <c r="U304" s="42" t="str">
        <f t="shared" si="86"/>
        <v/>
      </c>
      <c r="V304" s="137" t="str">
        <f t="shared" si="87"/>
        <v/>
      </c>
      <c r="W304" s="140">
        <f t="shared" si="89"/>
        <v>0</v>
      </c>
      <c r="X304" s="83"/>
      <c r="Y304" s="3">
        <v>0</v>
      </c>
      <c r="Z304" s="5">
        <f t="shared" si="99"/>
        <v>45</v>
      </c>
      <c r="AA304" s="5">
        <f t="shared" si="100"/>
        <v>75</v>
      </c>
      <c r="AB304" s="8">
        <f t="shared" si="101"/>
        <v>9.3999999999999986</v>
      </c>
      <c r="AC304" s="3">
        <f t="shared" si="102"/>
        <v>6.4102564102564124</v>
      </c>
    </row>
    <row r="305" spans="1:29" ht="15">
      <c r="A305" s="47"/>
      <c r="B305" s="73"/>
      <c r="C305" s="73"/>
      <c r="D305" s="63">
        <v>4</v>
      </c>
      <c r="E305" s="48"/>
      <c r="F305" s="48"/>
      <c r="G305" s="48"/>
      <c r="H305" s="49">
        <v>15</v>
      </c>
      <c r="I305" s="53" t="str">
        <f t="shared" si="90"/>
        <v/>
      </c>
      <c r="J305" s="56">
        <f t="array" ref="J305">SUM(E305:H305/$AE$21:$AH$21)*AC305</f>
        <v>0.41806020066889643</v>
      </c>
      <c r="K305" s="26">
        <f t="shared" si="91"/>
        <v>0</v>
      </c>
      <c r="L305" s="13">
        <f t="shared" si="92"/>
        <v>0</v>
      </c>
      <c r="M305" s="13">
        <f t="shared" si="93"/>
        <v>0</v>
      </c>
      <c r="N305" s="14">
        <f t="shared" si="94"/>
        <v>0.15599999999999994</v>
      </c>
      <c r="O305" s="20">
        <f t="shared" si="88"/>
        <v>0.84400000000000008</v>
      </c>
      <c r="P305" s="19">
        <f t="shared" si="95"/>
        <v>113.71237458193983</v>
      </c>
      <c r="Q305" s="6">
        <f t="shared" si="96"/>
        <v>12.040133779264217</v>
      </c>
      <c r="R305" s="6">
        <f t="shared" si="97"/>
        <v>8.1521739130434803</v>
      </c>
      <c r="S305" s="15">
        <f t="shared" si="98"/>
        <v>-28.07692307692307</v>
      </c>
      <c r="T305" s="42" t="str">
        <f t="shared" si="85"/>
        <v/>
      </c>
      <c r="U305" s="42" t="str">
        <f t="shared" si="86"/>
        <v/>
      </c>
      <c r="V305" s="137" t="str">
        <f t="shared" si="87"/>
        <v/>
      </c>
      <c r="W305" s="140">
        <f t="shared" si="89"/>
        <v>0</v>
      </c>
      <c r="X305" s="83"/>
      <c r="Y305" s="3">
        <v>0</v>
      </c>
      <c r="Z305" s="5">
        <f t="shared" si="99"/>
        <v>45</v>
      </c>
      <c r="AA305" s="5">
        <f t="shared" si="100"/>
        <v>75</v>
      </c>
      <c r="AB305" s="8">
        <f t="shared" si="101"/>
        <v>9.3999999999999986</v>
      </c>
      <c r="AC305" s="3">
        <f t="shared" si="102"/>
        <v>6.4102564102564124</v>
      </c>
    </row>
    <row r="306" spans="1:29" ht="15">
      <c r="A306" s="47"/>
      <c r="B306" s="73"/>
      <c r="C306" s="73"/>
      <c r="D306" s="63">
        <v>4</v>
      </c>
      <c r="E306" s="48"/>
      <c r="F306" s="48"/>
      <c r="G306" s="48"/>
      <c r="H306" s="49">
        <v>15</v>
      </c>
      <c r="I306" s="53" t="str">
        <f t="shared" si="90"/>
        <v/>
      </c>
      <c r="J306" s="56">
        <f t="array" ref="J306">SUM(E306:H306/$AE$21:$AH$21)*AC306</f>
        <v>0.41806020066889643</v>
      </c>
      <c r="K306" s="26">
        <f t="shared" si="91"/>
        <v>0</v>
      </c>
      <c r="L306" s="13">
        <f t="shared" si="92"/>
        <v>0</v>
      </c>
      <c r="M306" s="13">
        <f t="shared" si="93"/>
        <v>0</v>
      </c>
      <c r="N306" s="14">
        <f t="shared" si="94"/>
        <v>0.15599999999999994</v>
      </c>
      <c r="O306" s="20">
        <f t="shared" si="88"/>
        <v>0.84400000000000008</v>
      </c>
      <c r="P306" s="19">
        <f t="shared" si="95"/>
        <v>113.71237458193983</v>
      </c>
      <c r="Q306" s="6">
        <f t="shared" si="96"/>
        <v>12.040133779264217</v>
      </c>
      <c r="R306" s="6">
        <f t="shared" si="97"/>
        <v>8.1521739130434803</v>
      </c>
      <c r="S306" s="15">
        <f t="shared" si="98"/>
        <v>-28.07692307692307</v>
      </c>
      <c r="T306" s="42" t="str">
        <f t="shared" si="85"/>
        <v/>
      </c>
      <c r="U306" s="42" t="str">
        <f t="shared" si="86"/>
        <v/>
      </c>
      <c r="V306" s="137" t="str">
        <f t="shared" si="87"/>
        <v/>
      </c>
      <c r="W306" s="140">
        <f t="shared" si="89"/>
        <v>0</v>
      </c>
      <c r="X306" s="83"/>
      <c r="Y306" s="3">
        <v>0</v>
      </c>
      <c r="Z306" s="5">
        <f t="shared" si="99"/>
        <v>45</v>
      </c>
      <c r="AA306" s="5">
        <f t="shared" si="100"/>
        <v>75</v>
      </c>
      <c r="AB306" s="8">
        <f t="shared" si="101"/>
        <v>9.3999999999999986</v>
      </c>
      <c r="AC306" s="3">
        <f t="shared" si="102"/>
        <v>6.4102564102564124</v>
      </c>
    </row>
    <row r="307" spans="1:29" ht="15">
      <c r="A307" s="47"/>
      <c r="B307" s="73"/>
      <c r="C307" s="73"/>
      <c r="D307" s="63">
        <v>4</v>
      </c>
      <c r="E307" s="48"/>
      <c r="F307" s="48"/>
      <c r="G307" s="48"/>
      <c r="H307" s="49">
        <v>15</v>
      </c>
      <c r="I307" s="53" t="str">
        <f t="shared" si="90"/>
        <v/>
      </c>
      <c r="J307" s="56">
        <f t="array" ref="J307">SUM(E307:H307/$AE$21:$AH$21)*AC307</f>
        <v>0.41806020066889643</v>
      </c>
      <c r="K307" s="26">
        <f t="shared" si="91"/>
        <v>0</v>
      </c>
      <c r="L307" s="13">
        <f t="shared" si="92"/>
        <v>0</v>
      </c>
      <c r="M307" s="13">
        <f t="shared" si="93"/>
        <v>0</v>
      </c>
      <c r="N307" s="14">
        <f t="shared" si="94"/>
        <v>0.15599999999999994</v>
      </c>
      <c r="O307" s="20">
        <f t="shared" si="88"/>
        <v>0.84400000000000008</v>
      </c>
      <c r="P307" s="19">
        <f t="shared" si="95"/>
        <v>113.71237458193983</v>
      </c>
      <c r="Q307" s="6">
        <f t="shared" si="96"/>
        <v>12.040133779264217</v>
      </c>
      <c r="R307" s="6">
        <f t="shared" si="97"/>
        <v>8.1521739130434803</v>
      </c>
      <c r="S307" s="15">
        <f t="shared" si="98"/>
        <v>-28.07692307692307</v>
      </c>
      <c r="T307" s="42" t="str">
        <f t="shared" si="85"/>
        <v/>
      </c>
      <c r="U307" s="42" t="str">
        <f t="shared" si="86"/>
        <v/>
      </c>
      <c r="V307" s="137" t="str">
        <f t="shared" si="87"/>
        <v/>
      </c>
      <c r="W307" s="140">
        <f t="shared" si="89"/>
        <v>0</v>
      </c>
      <c r="X307" s="83"/>
      <c r="Y307" s="3">
        <v>0</v>
      </c>
      <c r="Z307" s="5">
        <f t="shared" si="99"/>
        <v>45</v>
      </c>
      <c r="AA307" s="5">
        <f t="shared" si="100"/>
        <v>75</v>
      </c>
      <c r="AB307" s="8">
        <f t="shared" si="101"/>
        <v>9.3999999999999986</v>
      </c>
      <c r="AC307" s="3">
        <f t="shared" si="102"/>
        <v>6.4102564102564124</v>
      </c>
    </row>
    <row r="308" spans="1:29" ht="15">
      <c r="A308" s="47"/>
      <c r="B308" s="73"/>
      <c r="C308" s="73"/>
      <c r="D308" s="63">
        <v>4</v>
      </c>
      <c r="E308" s="48"/>
      <c r="F308" s="48"/>
      <c r="G308" s="48"/>
      <c r="H308" s="49">
        <v>15</v>
      </c>
      <c r="I308" s="53" t="str">
        <f t="shared" si="90"/>
        <v/>
      </c>
      <c r="J308" s="56">
        <f t="array" ref="J308">SUM(E308:H308/$AE$21:$AH$21)*AC308</f>
        <v>0.41806020066889643</v>
      </c>
      <c r="K308" s="26">
        <f t="shared" si="91"/>
        <v>0</v>
      </c>
      <c r="L308" s="13">
        <f t="shared" si="92"/>
        <v>0</v>
      </c>
      <c r="M308" s="13">
        <f t="shared" si="93"/>
        <v>0</v>
      </c>
      <c r="N308" s="14">
        <f t="shared" si="94"/>
        <v>0.15599999999999994</v>
      </c>
      <c r="O308" s="20">
        <f t="shared" si="88"/>
        <v>0.84400000000000008</v>
      </c>
      <c r="P308" s="19">
        <f t="shared" si="95"/>
        <v>113.71237458193983</v>
      </c>
      <c r="Q308" s="6">
        <f t="shared" si="96"/>
        <v>12.040133779264217</v>
      </c>
      <c r="R308" s="6">
        <f t="shared" si="97"/>
        <v>8.1521739130434803</v>
      </c>
      <c r="S308" s="15">
        <f t="shared" si="98"/>
        <v>-28.07692307692307</v>
      </c>
      <c r="T308" s="42" t="str">
        <f t="shared" si="85"/>
        <v/>
      </c>
      <c r="U308" s="42" t="str">
        <f t="shared" si="86"/>
        <v/>
      </c>
      <c r="V308" s="137" t="str">
        <f t="shared" si="87"/>
        <v/>
      </c>
      <c r="W308" s="140">
        <f t="shared" si="89"/>
        <v>0</v>
      </c>
      <c r="X308" s="83"/>
      <c r="Y308" s="3">
        <v>0</v>
      </c>
      <c r="Z308" s="5">
        <f t="shared" si="99"/>
        <v>45</v>
      </c>
      <c r="AA308" s="5">
        <f t="shared" si="100"/>
        <v>75</v>
      </c>
      <c r="AB308" s="8">
        <f t="shared" si="101"/>
        <v>9.3999999999999986</v>
      </c>
      <c r="AC308" s="3">
        <f t="shared" si="102"/>
        <v>6.4102564102564124</v>
      </c>
    </row>
    <row r="309" spans="1:29" ht="15">
      <c r="A309" s="47"/>
      <c r="B309" s="73"/>
      <c r="C309" s="73"/>
      <c r="D309" s="63">
        <v>4</v>
      </c>
      <c r="E309" s="48"/>
      <c r="F309" s="48"/>
      <c r="G309" s="48"/>
      <c r="H309" s="49">
        <v>15</v>
      </c>
      <c r="I309" s="53" t="str">
        <f t="shared" si="90"/>
        <v/>
      </c>
      <c r="J309" s="56">
        <f t="array" ref="J309">SUM(E309:H309/$AE$21:$AH$21)*AC309</f>
        <v>0.41806020066889643</v>
      </c>
      <c r="K309" s="26">
        <f t="shared" si="91"/>
        <v>0</v>
      </c>
      <c r="L309" s="13">
        <f t="shared" si="92"/>
        <v>0</v>
      </c>
      <c r="M309" s="13">
        <f t="shared" si="93"/>
        <v>0</v>
      </c>
      <c r="N309" s="14">
        <f t="shared" si="94"/>
        <v>0.15599999999999994</v>
      </c>
      <c r="O309" s="20">
        <f t="shared" si="88"/>
        <v>0.84400000000000008</v>
      </c>
      <c r="P309" s="19">
        <f t="shared" si="95"/>
        <v>113.71237458193983</v>
      </c>
      <c r="Q309" s="6">
        <f t="shared" si="96"/>
        <v>12.040133779264217</v>
      </c>
      <c r="R309" s="6">
        <f t="shared" si="97"/>
        <v>8.1521739130434803</v>
      </c>
      <c r="S309" s="15">
        <f t="shared" si="98"/>
        <v>-28.07692307692307</v>
      </c>
      <c r="T309" s="42" t="str">
        <f t="shared" si="85"/>
        <v/>
      </c>
      <c r="U309" s="42" t="str">
        <f t="shared" si="86"/>
        <v/>
      </c>
      <c r="V309" s="137" t="str">
        <f t="shared" si="87"/>
        <v/>
      </c>
      <c r="W309" s="140">
        <f t="shared" si="89"/>
        <v>0</v>
      </c>
      <c r="X309" s="83"/>
      <c r="Y309" s="3">
        <v>0</v>
      </c>
      <c r="Z309" s="5">
        <f t="shared" si="99"/>
        <v>45</v>
      </c>
      <c r="AA309" s="5">
        <f t="shared" si="100"/>
        <v>75</v>
      </c>
      <c r="AB309" s="8">
        <f t="shared" si="101"/>
        <v>9.3999999999999986</v>
      </c>
      <c r="AC309" s="3">
        <f t="shared" si="102"/>
        <v>6.4102564102564124</v>
      </c>
    </row>
    <row r="310" spans="1:29" ht="15">
      <c r="A310" s="47"/>
      <c r="B310" s="73"/>
      <c r="C310" s="73"/>
      <c r="D310" s="63">
        <v>4</v>
      </c>
      <c r="E310" s="48"/>
      <c r="F310" s="48"/>
      <c r="G310" s="48"/>
      <c r="H310" s="49">
        <v>15</v>
      </c>
      <c r="I310" s="53" t="str">
        <f t="shared" si="90"/>
        <v/>
      </c>
      <c r="J310" s="56">
        <f t="array" ref="J310">SUM(E310:H310/$AE$21:$AH$21)*AC310</f>
        <v>0.41806020066889643</v>
      </c>
      <c r="K310" s="26">
        <f t="shared" si="91"/>
        <v>0</v>
      </c>
      <c r="L310" s="13">
        <f t="shared" si="92"/>
        <v>0</v>
      </c>
      <c r="M310" s="13">
        <f t="shared" si="93"/>
        <v>0</v>
      </c>
      <c r="N310" s="14">
        <f t="shared" si="94"/>
        <v>0.15599999999999994</v>
      </c>
      <c r="O310" s="20">
        <f t="shared" si="88"/>
        <v>0.84400000000000008</v>
      </c>
      <c r="P310" s="19">
        <f t="shared" si="95"/>
        <v>113.71237458193983</v>
      </c>
      <c r="Q310" s="6">
        <f t="shared" si="96"/>
        <v>12.040133779264217</v>
      </c>
      <c r="R310" s="6">
        <f t="shared" si="97"/>
        <v>8.1521739130434803</v>
      </c>
      <c r="S310" s="15">
        <f t="shared" si="98"/>
        <v>-28.07692307692307</v>
      </c>
      <c r="T310" s="42" t="str">
        <f t="shared" si="85"/>
        <v/>
      </c>
      <c r="U310" s="42" t="str">
        <f t="shared" si="86"/>
        <v/>
      </c>
      <c r="V310" s="137" t="str">
        <f t="shared" si="87"/>
        <v/>
      </c>
      <c r="W310" s="140">
        <f t="shared" si="89"/>
        <v>0</v>
      </c>
      <c r="X310" s="83"/>
      <c r="Y310" s="3">
        <v>0</v>
      </c>
      <c r="Z310" s="5">
        <f t="shared" si="99"/>
        <v>45</v>
      </c>
      <c r="AA310" s="5">
        <f t="shared" si="100"/>
        <v>75</v>
      </c>
      <c r="AB310" s="8">
        <f t="shared" si="101"/>
        <v>9.3999999999999986</v>
      </c>
      <c r="AC310" s="3">
        <f t="shared" si="102"/>
        <v>6.4102564102564124</v>
      </c>
    </row>
    <row r="311" spans="1:29" ht="15">
      <c r="A311" s="47"/>
      <c r="B311" s="73"/>
      <c r="C311" s="73"/>
      <c r="D311" s="63">
        <v>4</v>
      </c>
      <c r="E311" s="48"/>
      <c r="F311" s="48"/>
      <c r="G311" s="48"/>
      <c r="H311" s="49">
        <v>15</v>
      </c>
      <c r="I311" s="53" t="str">
        <f t="shared" si="90"/>
        <v/>
      </c>
      <c r="J311" s="56">
        <f t="array" ref="J311">SUM(E311:H311/$AE$21:$AH$21)*AC311</f>
        <v>0.41806020066889643</v>
      </c>
      <c r="K311" s="26">
        <f t="shared" si="91"/>
        <v>0</v>
      </c>
      <c r="L311" s="13">
        <f t="shared" si="92"/>
        <v>0</v>
      </c>
      <c r="M311" s="13">
        <f t="shared" si="93"/>
        <v>0</v>
      </c>
      <c r="N311" s="14">
        <f t="shared" si="94"/>
        <v>0.15599999999999994</v>
      </c>
      <c r="O311" s="20">
        <f t="shared" si="88"/>
        <v>0.84400000000000008</v>
      </c>
      <c r="P311" s="19">
        <f t="shared" si="95"/>
        <v>113.71237458193983</v>
      </c>
      <c r="Q311" s="6">
        <f t="shared" si="96"/>
        <v>12.040133779264217</v>
      </c>
      <c r="R311" s="6">
        <f t="shared" si="97"/>
        <v>8.1521739130434803</v>
      </c>
      <c r="S311" s="15">
        <f t="shared" si="98"/>
        <v>-28.07692307692307</v>
      </c>
      <c r="T311" s="42" t="str">
        <f t="shared" si="85"/>
        <v/>
      </c>
      <c r="U311" s="42" t="str">
        <f t="shared" si="86"/>
        <v/>
      </c>
      <c r="V311" s="137" t="str">
        <f t="shared" si="87"/>
        <v/>
      </c>
      <c r="W311" s="140">
        <f t="shared" si="89"/>
        <v>0</v>
      </c>
      <c r="X311" s="83"/>
      <c r="Y311" s="3">
        <v>0</v>
      </c>
      <c r="Z311" s="5">
        <f t="shared" si="99"/>
        <v>45</v>
      </c>
      <c r="AA311" s="5">
        <f t="shared" si="100"/>
        <v>75</v>
      </c>
      <c r="AB311" s="8">
        <f t="shared" si="101"/>
        <v>9.3999999999999986</v>
      </c>
      <c r="AC311" s="3">
        <f t="shared" si="102"/>
        <v>6.4102564102564124</v>
      </c>
    </row>
    <row r="312" spans="1:29" ht="15">
      <c r="A312" s="47"/>
      <c r="B312" s="73"/>
      <c r="C312" s="73"/>
      <c r="D312" s="63">
        <v>4</v>
      </c>
      <c r="E312" s="48"/>
      <c r="F312" s="48"/>
      <c r="G312" s="48"/>
      <c r="H312" s="49">
        <v>15</v>
      </c>
      <c r="I312" s="53" t="str">
        <f t="shared" si="90"/>
        <v/>
      </c>
      <c r="J312" s="56">
        <f t="array" ref="J312">SUM(E312:H312/$AE$21:$AH$21)*AC312</f>
        <v>0.41806020066889643</v>
      </c>
      <c r="K312" s="26">
        <f t="shared" si="91"/>
        <v>0</v>
      </c>
      <c r="L312" s="13">
        <f t="shared" si="92"/>
        <v>0</v>
      </c>
      <c r="M312" s="13">
        <f t="shared" si="93"/>
        <v>0</v>
      </c>
      <c r="N312" s="14">
        <f t="shared" si="94"/>
        <v>0.15599999999999994</v>
      </c>
      <c r="O312" s="20">
        <f t="shared" si="88"/>
        <v>0.84400000000000008</v>
      </c>
      <c r="P312" s="19">
        <f t="shared" si="95"/>
        <v>113.71237458193983</v>
      </c>
      <c r="Q312" s="6">
        <f t="shared" si="96"/>
        <v>12.040133779264217</v>
      </c>
      <c r="R312" s="6">
        <f t="shared" si="97"/>
        <v>8.1521739130434803</v>
      </c>
      <c r="S312" s="15">
        <f t="shared" si="98"/>
        <v>-28.07692307692307</v>
      </c>
      <c r="T312" s="42" t="str">
        <f t="shared" si="85"/>
        <v/>
      </c>
      <c r="U312" s="42" t="str">
        <f t="shared" si="86"/>
        <v/>
      </c>
      <c r="V312" s="137" t="str">
        <f t="shared" si="87"/>
        <v/>
      </c>
      <c r="W312" s="140">
        <f t="shared" si="89"/>
        <v>0</v>
      </c>
      <c r="X312" s="83"/>
      <c r="Y312" s="3">
        <v>0</v>
      </c>
      <c r="Z312" s="5">
        <f t="shared" si="99"/>
        <v>45</v>
      </c>
      <c r="AA312" s="5">
        <f t="shared" si="100"/>
        <v>75</v>
      </c>
      <c r="AB312" s="8">
        <f t="shared" si="101"/>
        <v>9.3999999999999986</v>
      </c>
      <c r="AC312" s="3">
        <f t="shared" si="102"/>
        <v>6.4102564102564124</v>
      </c>
    </row>
    <row r="313" spans="1:29" ht="15">
      <c r="A313" s="47"/>
      <c r="B313" s="73"/>
      <c r="C313" s="73"/>
      <c r="D313" s="63">
        <v>4</v>
      </c>
      <c r="E313" s="48"/>
      <c r="F313" s="48"/>
      <c r="G313" s="48"/>
      <c r="H313" s="49">
        <v>15</v>
      </c>
      <c r="I313" s="53" t="str">
        <f t="shared" si="90"/>
        <v/>
      </c>
      <c r="J313" s="56">
        <f t="array" ref="J313">SUM(E313:H313/$AE$21:$AH$21)*AC313</f>
        <v>0.41806020066889643</v>
      </c>
      <c r="K313" s="26">
        <f t="shared" si="91"/>
        <v>0</v>
      </c>
      <c r="L313" s="13">
        <f t="shared" si="92"/>
        <v>0</v>
      </c>
      <c r="M313" s="13">
        <f t="shared" si="93"/>
        <v>0</v>
      </c>
      <c r="N313" s="14">
        <f t="shared" si="94"/>
        <v>0.15599999999999994</v>
      </c>
      <c r="O313" s="20">
        <f t="shared" si="88"/>
        <v>0.84400000000000008</v>
      </c>
      <c r="P313" s="19">
        <f t="shared" si="95"/>
        <v>113.71237458193983</v>
      </c>
      <c r="Q313" s="6">
        <f t="shared" si="96"/>
        <v>12.040133779264217</v>
      </c>
      <c r="R313" s="6">
        <f t="shared" si="97"/>
        <v>8.1521739130434803</v>
      </c>
      <c r="S313" s="15">
        <f t="shared" si="98"/>
        <v>-28.07692307692307</v>
      </c>
      <c r="T313" s="42" t="str">
        <f t="shared" si="85"/>
        <v/>
      </c>
      <c r="U313" s="42" t="str">
        <f t="shared" si="86"/>
        <v/>
      </c>
      <c r="V313" s="137" t="str">
        <f t="shared" si="87"/>
        <v/>
      </c>
      <c r="W313" s="140">
        <f t="shared" si="89"/>
        <v>0</v>
      </c>
      <c r="X313" s="83"/>
      <c r="Y313" s="3">
        <v>0</v>
      </c>
      <c r="Z313" s="5">
        <f t="shared" si="99"/>
        <v>45</v>
      </c>
      <c r="AA313" s="5">
        <f t="shared" si="100"/>
        <v>75</v>
      </c>
      <c r="AB313" s="8">
        <f t="shared" si="101"/>
        <v>9.3999999999999986</v>
      </c>
      <c r="AC313" s="3">
        <f t="shared" si="102"/>
        <v>6.4102564102564124</v>
      </c>
    </row>
    <row r="314" spans="1:29" ht="15">
      <c r="A314" s="47"/>
      <c r="B314" s="73"/>
      <c r="C314" s="73"/>
      <c r="D314" s="63">
        <v>4</v>
      </c>
      <c r="E314" s="48"/>
      <c r="F314" s="48"/>
      <c r="G314" s="48"/>
      <c r="H314" s="49">
        <v>15</v>
      </c>
      <c r="I314" s="53" t="str">
        <f t="shared" si="90"/>
        <v/>
      </c>
      <c r="J314" s="56">
        <f t="array" ref="J314">SUM(E314:H314/$AE$21:$AH$21)*AC314</f>
        <v>0.41806020066889643</v>
      </c>
      <c r="K314" s="26">
        <f t="shared" si="91"/>
        <v>0</v>
      </c>
      <c r="L314" s="13">
        <f t="shared" si="92"/>
        <v>0</v>
      </c>
      <c r="M314" s="13">
        <f t="shared" si="93"/>
        <v>0</v>
      </c>
      <c r="N314" s="14">
        <f t="shared" si="94"/>
        <v>0.15599999999999994</v>
      </c>
      <c r="O314" s="20">
        <f t="shared" si="88"/>
        <v>0.84400000000000008</v>
      </c>
      <c r="P314" s="19">
        <f t="shared" si="95"/>
        <v>113.71237458193983</v>
      </c>
      <c r="Q314" s="6">
        <f t="shared" si="96"/>
        <v>12.040133779264217</v>
      </c>
      <c r="R314" s="6">
        <f t="shared" si="97"/>
        <v>8.1521739130434803</v>
      </c>
      <c r="S314" s="15">
        <f t="shared" si="98"/>
        <v>-28.07692307692307</v>
      </c>
      <c r="T314" s="42" t="str">
        <f t="shared" si="85"/>
        <v/>
      </c>
      <c r="U314" s="42" t="str">
        <f t="shared" si="86"/>
        <v/>
      </c>
      <c r="V314" s="137" t="str">
        <f t="shared" si="87"/>
        <v/>
      </c>
      <c r="W314" s="140">
        <f t="shared" si="89"/>
        <v>0</v>
      </c>
      <c r="X314" s="83"/>
      <c r="Y314" s="3">
        <v>0</v>
      </c>
      <c r="Z314" s="5">
        <f t="shared" si="99"/>
        <v>45</v>
      </c>
      <c r="AA314" s="5">
        <f t="shared" si="100"/>
        <v>75</v>
      </c>
      <c r="AB314" s="8">
        <f t="shared" si="101"/>
        <v>9.3999999999999986</v>
      </c>
      <c r="AC314" s="3">
        <f t="shared" si="102"/>
        <v>6.4102564102564124</v>
      </c>
    </row>
    <row r="315" spans="1:29" ht="15">
      <c r="A315" s="47"/>
      <c r="B315" s="73"/>
      <c r="C315" s="73"/>
      <c r="D315" s="63">
        <v>4</v>
      </c>
      <c r="E315" s="48"/>
      <c r="F315" s="48"/>
      <c r="G315" s="48"/>
      <c r="H315" s="49">
        <v>15</v>
      </c>
      <c r="I315" s="53" t="str">
        <f t="shared" si="90"/>
        <v/>
      </c>
      <c r="J315" s="56">
        <f t="array" ref="J315">SUM(E315:H315/$AE$21:$AH$21)*AC315</f>
        <v>0.41806020066889643</v>
      </c>
      <c r="K315" s="26">
        <f t="shared" si="91"/>
        <v>0</v>
      </c>
      <c r="L315" s="13">
        <f t="shared" si="92"/>
        <v>0</v>
      </c>
      <c r="M315" s="13">
        <f t="shared" si="93"/>
        <v>0</v>
      </c>
      <c r="N315" s="14">
        <f t="shared" si="94"/>
        <v>0.15599999999999994</v>
      </c>
      <c r="O315" s="20">
        <f t="shared" si="88"/>
        <v>0.84400000000000008</v>
      </c>
      <c r="P315" s="19">
        <f t="shared" si="95"/>
        <v>113.71237458193983</v>
      </c>
      <c r="Q315" s="6">
        <f t="shared" si="96"/>
        <v>12.040133779264217</v>
      </c>
      <c r="R315" s="6">
        <f t="shared" si="97"/>
        <v>8.1521739130434803</v>
      </c>
      <c r="S315" s="15">
        <f t="shared" si="98"/>
        <v>-28.07692307692307</v>
      </c>
      <c r="T315" s="42" t="str">
        <f t="shared" si="85"/>
        <v/>
      </c>
      <c r="U315" s="42" t="str">
        <f t="shared" si="86"/>
        <v/>
      </c>
      <c r="V315" s="137" t="str">
        <f t="shared" si="87"/>
        <v/>
      </c>
      <c r="W315" s="140">
        <f t="shared" si="89"/>
        <v>0</v>
      </c>
      <c r="X315" s="83"/>
      <c r="Y315" s="3">
        <v>0</v>
      </c>
      <c r="Z315" s="5">
        <f t="shared" si="99"/>
        <v>45</v>
      </c>
      <c r="AA315" s="5">
        <f t="shared" si="100"/>
        <v>75</v>
      </c>
      <c r="AB315" s="8">
        <f t="shared" si="101"/>
        <v>9.3999999999999986</v>
      </c>
      <c r="AC315" s="3">
        <f t="shared" si="102"/>
        <v>6.4102564102564124</v>
      </c>
    </row>
    <row r="316" spans="1:29" ht="15">
      <c r="A316" s="47"/>
      <c r="B316" s="73"/>
      <c r="C316" s="73"/>
      <c r="D316" s="63">
        <v>4</v>
      </c>
      <c r="E316" s="48"/>
      <c r="F316" s="48"/>
      <c r="G316" s="48"/>
      <c r="H316" s="49">
        <v>15</v>
      </c>
      <c r="I316" s="53" t="str">
        <f t="shared" si="90"/>
        <v/>
      </c>
      <c r="J316" s="56">
        <f t="array" ref="J316">SUM(E316:H316/$AE$21:$AH$21)*AC316</f>
        <v>0.41806020066889643</v>
      </c>
      <c r="K316" s="26">
        <f t="shared" si="91"/>
        <v>0</v>
      </c>
      <c r="L316" s="13">
        <f t="shared" si="92"/>
        <v>0</v>
      </c>
      <c r="M316" s="13">
        <f t="shared" si="93"/>
        <v>0</v>
      </c>
      <c r="N316" s="14">
        <f t="shared" si="94"/>
        <v>0.15599999999999994</v>
      </c>
      <c r="O316" s="20">
        <f t="shared" si="88"/>
        <v>0.84400000000000008</v>
      </c>
      <c r="P316" s="19">
        <f t="shared" si="95"/>
        <v>113.71237458193983</v>
      </c>
      <c r="Q316" s="6">
        <f t="shared" si="96"/>
        <v>12.040133779264217</v>
      </c>
      <c r="R316" s="6">
        <f t="shared" si="97"/>
        <v>8.1521739130434803</v>
      </c>
      <c r="S316" s="15">
        <f t="shared" si="98"/>
        <v>-28.07692307692307</v>
      </c>
      <c r="T316" s="42" t="str">
        <f t="shared" si="85"/>
        <v/>
      </c>
      <c r="U316" s="42" t="str">
        <f t="shared" si="86"/>
        <v/>
      </c>
      <c r="V316" s="137" t="str">
        <f t="shared" si="87"/>
        <v/>
      </c>
      <c r="W316" s="140">
        <f t="shared" si="89"/>
        <v>0</v>
      </c>
      <c r="X316" s="83"/>
      <c r="Y316" s="3">
        <v>0</v>
      </c>
      <c r="Z316" s="5">
        <f t="shared" si="99"/>
        <v>45</v>
      </c>
      <c r="AA316" s="5">
        <f t="shared" si="100"/>
        <v>75</v>
      </c>
      <c r="AB316" s="8">
        <f t="shared" si="101"/>
        <v>9.3999999999999986</v>
      </c>
      <c r="AC316" s="3">
        <f t="shared" si="102"/>
        <v>6.4102564102564124</v>
      </c>
    </row>
    <row r="317" spans="1:29" ht="15">
      <c r="A317" s="47"/>
      <c r="B317" s="73"/>
      <c r="C317" s="73"/>
      <c r="D317" s="63">
        <v>4</v>
      </c>
      <c r="E317" s="48"/>
      <c r="F317" s="48"/>
      <c r="G317" s="48"/>
      <c r="H317" s="49">
        <v>15</v>
      </c>
      <c r="I317" s="53" t="str">
        <f t="shared" si="90"/>
        <v/>
      </c>
      <c r="J317" s="56">
        <f t="array" ref="J317">SUM(E317:H317/$AE$21:$AH$21)*AC317</f>
        <v>0.41806020066889643</v>
      </c>
      <c r="K317" s="26">
        <f t="shared" si="91"/>
        <v>0</v>
      </c>
      <c r="L317" s="13">
        <f t="shared" si="92"/>
        <v>0</v>
      </c>
      <c r="M317" s="13">
        <f t="shared" si="93"/>
        <v>0</v>
      </c>
      <c r="N317" s="14">
        <f t="shared" si="94"/>
        <v>0.15599999999999994</v>
      </c>
      <c r="O317" s="20">
        <f t="shared" si="88"/>
        <v>0.84400000000000008</v>
      </c>
      <c r="P317" s="19">
        <f t="shared" si="95"/>
        <v>113.71237458193983</v>
      </c>
      <c r="Q317" s="6">
        <f t="shared" si="96"/>
        <v>12.040133779264217</v>
      </c>
      <c r="R317" s="6">
        <f t="shared" si="97"/>
        <v>8.1521739130434803</v>
      </c>
      <c r="S317" s="15">
        <f t="shared" si="98"/>
        <v>-28.07692307692307</v>
      </c>
      <c r="T317" s="42" t="str">
        <f t="shared" si="85"/>
        <v/>
      </c>
      <c r="U317" s="42" t="str">
        <f t="shared" si="86"/>
        <v/>
      </c>
      <c r="V317" s="137" t="str">
        <f t="shared" si="87"/>
        <v/>
      </c>
      <c r="W317" s="140">
        <f t="shared" si="89"/>
        <v>0</v>
      </c>
      <c r="X317" s="83"/>
      <c r="Y317" s="3">
        <v>0</v>
      </c>
      <c r="Z317" s="5">
        <f t="shared" si="99"/>
        <v>45</v>
      </c>
      <c r="AA317" s="5">
        <f t="shared" si="100"/>
        <v>75</v>
      </c>
      <c r="AB317" s="8">
        <f t="shared" si="101"/>
        <v>9.3999999999999986</v>
      </c>
      <c r="AC317" s="3">
        <f t="shared" si="102"/>
        <v>6.4102564102564124</v>
      </c>
    </row>
    <row r="318" spans="1:29" ht="15">
      <c r="A318" s="47"/>
      <c r="B318" s="73"/>
      <c r="C318" s="73"/>
      <c r="D318" s="63">
        <v>4</v>
      </c>
      <c r="E318" s="48"/>
      <c r="F318" s="48"/>
      <c r="G318" s="48"/>
      <c r="H318" s="49">
        <v>15</v>
      </c>
      <c r="I318" s="53" t="str">
        <f t="shared" si="90"/>
        <v/>
      </c>
      <c r="J318" s="56">
        <f t="array" ref="J318">SUM(E318:H318/$AE$21:$AH$21)*AC318</f>
        <v>0.41806020066889643</v>
      </c>
      <c r="K318" s="26">
        <f t="shared" si="91"/>
        <v>0</v>
      </c>
      <c r="L318" s="13">
        <f t="shared" si="92"/>
        <v>0</v>
      </c>
      <c r="M318" s="13">
        <f t="shared" si="93"/>
        <v>0</v>
      </c>
      <c r="N318" s="14">
        <f t="shared" si="94"/>
        <v>0.15599999999999994</v>
      </c>
      <c r="O318" s="20">
        <f t="shared" si="88"/>
        <v>0.84400000000000008</v>
      </c>
      <c r="P318" s="19">
        <f t="shared" si="95"/>
        <v>113.71237458193983</v>
      </c>
      <c r="Q318" s="6">
        <f t="shared" si="96"/>
        <v>12.040133779264217</v>
      </c>
      <c r="R318" s="6">
        <f t="shared" si="97"/>
        <v>8.1521739130434803</v>
      </c>
      <c r="S318" s="15">
        <f t="shared" si="98"/>
        <v>-28.07692307692307</v>
      </c>
      <c r="T318" s="42" t="str">
        <f t="shared" si="85"/>
        <v/>
      </c>
      <c r="U318" s="42" t="str">
        <f t="shared" si="86"/>
        <v/>
      </c>
      <c r="V318" s="137" t="str">
        <f t="shared" si="87"/>
        <v/>
      </c>
      <c r="W318" s="140">
        <f t="shared" si="89"/>
        <v>0</v>
      </c>
      <c r="X318" s="83"/>
      <c r="Y318" s="3">
        <v>0</v>
      </c>
      <c r="Z318" s="5">
        <f t="shared" si="99"/>
        <v>45</v>
      </c>
      <c r="AA318" s="5">
        <f t="shared" si="100"/>
        <v>75</v>
      </c>
      <c r="AB318" s="8">
        <f t="shared" si="101"/>
        <v>9.3999999999999986</v>
      </c>
      <c r="AC318" s="3">
        <f t="shared" si="102"/>
        <v>6.4102564102564124</v>
      </c>
    </row>
    <row r="319" spans="1:29" ht="15">
      <c r="A319" s="47"/>
      <c r="B319" s="73"/>
      <c r="C319" s="73"/>
      <c r="D319" s="63">
        <v>4</v>
      </c>
      <c r="E319" s="48"/>
      <c r="F319" s="48"/>
      <c r="G319" s="48"/>
      <c r="H319" s="49">
        <v>15</v>
      </c>
      <c r="I319" s="53" t="str">
        <f t="shared" si="90"/>
        <v/>
      </c>
      <c r="J319" s="56">
        <f t="array" ref="J319">SUM(E319:H319/$AE$21:$AH$21)*AC319</f>
        <v>0.41806020066889643</v>
      </c>
      <c r="K319" s="26">
        <f t="shared" si="91"/>
        <v>0</v>
      </c>
      <c r="L319" s="13">
        <f t="shared" si="92"/>
        <v>0</v>
      </c>
      <c r="M319" s="13">
        <f t="shared" si="93"/>
        <v>0</v>
      </c>
      <c r="N319" s="14">
        <f t="shared" si="94"/>
        <v>0.15599999999999994</v>
      </c>
      <c r="O319" s="20">
        <f>1-(K319+L319+M319+N319)</f>
        <v>0.84400000000000008</v>
      </c>
      <c r="P319" s="19">
        <f t="shared" si="95"/>
        <v>113.71237458193983</v>
      </c>
      <c r="Q319" s="6">
        <f t="shared" si="96"/>
        <v>12.040133779264217</v>
      </c>
      <c r="R319" s="6">
        <f t="shared" si="97"/>
        <v>8.1521739130434803</v>
      </c>
      <c r="S319" s="15">
        <f t="shared" si="98"/>
        <v>-28.07692307692307</v>
      </c>
      <c r="T319" s="42" t="str">
        <f t="shared" si="85"/>
        <v/>
      </c>
      <c r="U319" s="42" t="str">
        <f t="shared" si="86"/>
        <v/>
      </c>
      <c r="V319" s="137" t="str">
        <f t="shared" si="87"/>
        <v/>
      </c>
      <c r="W319" s="140">
        <f t="shared" si="89"/>
        <v>0</v>
      </c>
      <c r="X319" s="83"/>
      <c r="Y319" s="3">
        <v>0</v>
      </c>
      <c r="Z319" s="5">
        <f t="shared" si="99"/>
        <v>45</v>
      </c>
      <c r="AA319" s="5">
        <f t="shared" si="100"/>
        <v>75</v>
      </c>
      <c r="AB319" s="8">
        <f t="shared" si="101"/>
        <v>9.3999999999999986</v>
      </c>
      <c r="AC319" s="3">
        <f t="shared" si="102"/>
        <v>6.4102564102564124</v>
      </c>
    </row>
    <row r="320" spans="1:29" ht="15.75" thickBot="1">
      <c r="A320" s="84"/>
      <c r="B320" s="85"/>
      <c r="C320" s="85"/>
      <c r="D320" s="86">
        <v>4</v>
      </c>
      <c r="E320" s="87"/>
      <c r="F320" s="87"/>
      <c r="G320" s="87"/>
      <c r="H320" s="49">
        <v>15</v>
      </c>
      <c r="I320" s="54" t="str">
        <f t="shared" si="90"/>
        <v/>
      </c>
      <c r="J320" s="57">
        <f t="array" ref="J320">SUM(E320:H320/$AE$21:$AH$21)*AC320</f>
        <v>0.41806020066889643</v>
      </c>
      <c r="K320" s="27">
        <f t="shared" si="91"/>
        <v>0</v>
      </c>
      <c r="L320" s="22">
        <f t="shared" si="92"/>
        <v>0</v>
      </c>
      <c r="M320" s="22">
        <f t="shared" si="93"/>
        <v>0</v>
      </c>
      <c r="N320" s="23">
        <f t="shared" si="94"/>
        <v>0.15599999999999994</v>
      </c>
      <c r="O320" s="24">
        <f>1-(K320+L320+M320+N320)</f>
        <v>0.84400000000000008</v>
      </c>
      <c r="P320" s="21">
        <f t="shared" si="95"/>
        <v>113.71237458193983</v>
      </c>
      <c r="Q320" s="37">
        <f t="shared" si="96"/>
        <v>12.040133779264217</v>
      </c>
      <c r="R320" s="37">
        <f t="shared" si="97"/>
        <v>8.1521739130434803</v>
      </c>
      <c r="S320" s="38">
        <f t="shared" si="98"/>
        <v>-28.07692307692307</v>
      </c>
      <c r="T320" s="88" t="str">
        <f t="shared" si="85"/>
        <v/>
      </c>
      <c r="U320" s="88" t="str">
        <f t="shared" si="86"/>
        <v/>
      </c>
      <c r="V320" s="138" t="str">
        <f t="shared" si="87"/>
        <v/>
      </c>
      <c r="W320" s="141">
        <f t="array" ref="W320">IF(AND(L320&gt;20%,(K320+L320)&gt;80%),(L320-16%)*J320*$AE$21/1000/$W$3,0)</f>
        <v>0</v>
      </c>
      <c r="X320" s="83"/>
      <c r="Y320" s="3">
        <v>0</v>
      </c>
      <c r="Z320" s="5">
        <f t="shared" si="99"/>
        <v>45</v>
      </c>
      <c r="AA320" s="5">
        <f t="shared" si="100"/>
        <v>75</v>
      </c>
      <c r="AB320" s="8">
        <f t="shared" si="101"/>
        <v>9.3999999999999986</v>
      </c>
      <c r="AC320" s="3">
        <f t="shared" si="102"/>
        <v>6.4102564102564124</v>
      </c>
    </row>
  </sheetData>
  <sheetProtection selectLockedCells="1" selectUnlockedCells="1"/>
  <conditionalFormatting sqref="P7:S320">
    <cfRule type="cellIs" dxfId="11" priority="159" stopIfTrue="1" operator="lessThan">
      <formula>0</formula>
    </cfRule>
    <cfRule type="cellIs" dxfId="10" priority="160" stopIfTrue="1" operator="greaterThan">
      <formula>0</formula>
    </cfRule>
  </conditionalFormatting>
  <conditionalFormatting sqref="K7:K320">
    <cfRule type="cellIs" dxfId="9" priority="4" operator="notBetween">
      <formula>0.6</formula>
      <formula>0.75</formula>
    </cfRule>
    <cfRule type="cellIs" dxfId="8" priority="7" stopIfTrue="1" operator="between">
      <formula>0.6</formula>
      <formula>0.75</formula>
    </cfRule>
  </conditionalFormatting>
  <conditionalFormatting sqref="L7:L320">
    <cfRule type="cellIs" dxfId="7" priority="3" operator="notBetween">
      <formula>0.1</formula>
      <formula>0.2</formula>
    </cfRule>
    <cfRule type="cellIs" dxfId="6" priority="8" stopIfTrue="1" operator="between">
      <formula>0.1</formula>
      <formula>0.2</formula>
    </cfRule>
  </conditionalFormatting>
  <conditionalFormatting sqref="M7:M320">
    <cfRule type="cellIs" dxfId="5" priority="2" operator="notBetween">
      <formula>0.02</formula>
      <formula>0.05</formula>
    </cfRule>
    <cfRule type="cellIs" dxfId="4" priority="9" stopIfTrue="1" operator="between">
      <formula>0.02</formula>
      <formula>0.05</formula>
    </cfRule>
  </conditionalFormatting>
  <conditionalFormatting sqref="J7:J320">
    <cfRule type="cellIs" dxfId="3" priority="10" stopIfTrue="1" operator="lessThan">
      <formula>10</formula>
    </cfRule>
    <cfRule type="cellIs" dxfId="2" priority="11" stopIfTrue="1" operator="greaterThan">
      <formula>26</formula>
    </cfRule>
    <cfRule type="cellIs" dxfId="1" priority="12" stopIfTrue="1" operator="between">
      <formula>10</formula>
      <formula>26</formula>
    </cfRule>
  </conditionalFormatting>
  <conditionalFormatting sqref="W7:W320">
    <cfRule type="cellIs" dxfId="0" priority="1" operator="equal">
      <formula>0</formula>
    </cfRule>
  </conditionalFormatting>
  <pageMargins left="0.78749999999999998" right="0.78749999999999998" top="1.0541666666666667" bottom="1.0541666666666667" header="0.78749999999999998" footer="0.78749999999999998"/>
  <pageSetup paperSize="9" scale="50" orientation="landscape" useFirstPageNumber="1" horizontalDpi="300" verticalDpi="300" r:id="rId1"/>
  <headerFooter alignWithMargins="0">
    <oddHeader>&amp;C&amp;"Times New Roman,Regular"&amp;12&amp;A</oddHeader>
    <oddFooter>&amp;C&amp;"Times New Roman,Regular"&amp;12Page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Bruksanvisning</vt:lpstr>
      <vt:lpstr>2. Problemfält</vt:lpstr>
      <vt:lpstr>3. Alla fält</vt:lpstr>
      <vt:lpstr>'2. Problemfält'!Print_Area</vt:lpstr>
      <vt:lpstr>'3. Alla fält'!Print_Area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Mattila Tuomas</dc:creator>
  <cp:lastModifiedBy>Rajala, Jukka A</cp:lastModifiedBy>
  <cp:lastPrinted>2016-03-01T05:44:43Z</cp:lastPrinted>
  <dcterms:created xsi:type="dcterms:W3CDTF">2014-10-23T17:03:57Z</dcterms:created>
  <dcterms:modified xsi:type="dcterms:W3CDTF">2020-03-16T11:39:52Z</dcterms:modified>
</cp:coreProperties>
</file>